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10965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'ГКВ-ГКО'!$A$1:$H$48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НБКР'!$A$10:$H$49</definedName>
  </definedNames>
  <calcPr calcId="125725"/>
</workbook>
</file>

<file path=xl/calcChain.xml><?xml version="1.0" encoding="utf-8"?>
<calcChain xmlns="http://schemas.openxmlformats.org/spreadsheetml/2006/main">
  <c r="H24" i="2"/>
  <c r="H19"/>
  <c r="H18"/>
  <c r="H17"/>
  <c r="H15"/>
  <c r="H8"/>
  <c r="H7"/>
  <c r="H6"/>
  <c r="H5"/>
  <c r="H4"/>
  <c r="G24"/>
  <c r="G19"/>
  <c r="G18"/>
  <c r="G15"/>
  <c r="G8"/>
  <c r="G7"/>
  <c r="G5"/>
  <c r="G4"/>
  <c r="H23" i="7"/>
  <c r="H18"/>
  <c r="H17"/>
  <c r="H16"/>
  <c r="H14"/>
  <c r="H7"/>
  <c r="H6"/>
  <c r="H5"/>
  <c r="H4"/>
  <c r="G23"/>
  <c r="G18"/>
  <c r="G17"/>
  <c r="G14"/>
  <c r="G7"/>
  <c r="G6"/>
  <c r="G4"/>
  <c r="H47" i="6"/>
  <c r="H46"/>
  <c r="H45"/>
  <c r="H44"/>
  <c r="H43"/>
  <c r="H41"/>
  <c r="H40"/>
  <c r="H39"/>
  <c r="H38"/>
  <c r="H37"/>
  <c r="H35"/>
  <c r="H34"/>
  <c r="H33"/>
  <c r="H32"/>
  <c r="H31"/>
  <c r="H29"/>
  <c r="H28"/>
  <c r="H27"/>
  <c r="H26"/>
  <c r="H25"/>
  <c r="G47"/>
  <c r="G45"/>
  <c r="G44"/>
  <c r="G43"/>
  <c r="G41"/>
  <c r="G39"/>
  <c r="G38"/>
  <c r="G37"/>
  <c r="G35"/>
  <c r="G33"/>
  <c r="G32"/>
  <c r="G31"/>
  <c r="G29"/>
  <c r="G27"/>
  <c r="G26"/>
  <c r="G25"/>
  <c r="H46" i="1"/>
  <c r="H45"/>
  <c r="H42"/>
  <c r="H41"/>
  <c r="H38"/>
  <c r="H37"/>
  <c r="H34"/>
  <c r="H33"/>
  <c r="G34"/>
  <c r="G33"/>
  <c r="H4"/>
  <c r="G4"/>
  <c r="H27"/>
  <c r="H25"/>
  <c r="H20"/>
  <c r="H18"/>
  <c r="H13"/>
  <c r="G13"/>
  <c r="H7" l="1"/>
  <c r="G7"/>
  <c r="H6"/>
  <c r="G6"/>
  <c r="H5"/>
  <c r="G5"/>
  <c r="E4"/>
  <c r="C4" l="1"/>
  <c r="C5"/>
  <c r="F4"/>
  <c r="D4"/>
  <c r="B4"/>
  <c r="B5"/>
  <c r="F5"/>
  <c r="I53" i="2" l="1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D17" i="7" l="1"/>
  <c r="D24" i="2"/>
  <c r="D19"/>
  <c r="D18"/>
  <c r="D15"/>
  <c r="D8"/>
  <c r="D7"/>
  <c r="D5"/>
  <c r="F4"/>
  <c r="D4" s="1"/>
  <c r="G67" l="1"/>
  <c r="G68"/>
  <c r="G69"/>
  <c r="G66"/>
  <c r="G49"/>
  <c r="G50"/>
  <c r="G51"/>
  <c r="G52"/>
  <c r="G53"/>
  <c r="D35" i="6"/>
  <c r="D33"/>
  <c r="D32"/>
  <c r="F31"/>
  <c r="D41"/>
  <c r="D39"/>
  <c r="D38"/>
  <c r="F37"/>
  <c r="D29"/>
  <c r="D27"/>
  <c r="D26"/>
  <c r="F25"/>
  <c r="D13" l="1"/>
  <c r="D14"/>
  <c r="D15"/>
  <c r="F12"/>
  <c r="F8"/>
  <c r="D42" i="1" l="1"/>
  <c r="D41"/>
  <c r="D38"/>
  <c r="F13"/>
  <c r="D13"/>
  <c r="I37" i="3" l="1"/>
  <c r="I36"/>
  <c r="I35"/>
  <c r="H37"/>
  <c r="H36"/>
  <c r="H35"/>
  <c r="H30"/>
  <c r="I20" l="1"/>
  <c r="H20"/>
  <c r="I22"/>
  <c r="H22"/>
  <c r="H21"/>
  <c r="I21"/>
  <c r="I30"/>
  <c r="E15"/>
  <c r="D15"/>
  <c r="E14"/>
  <c r="D14"/>
  <c r="C14"/>
  <c r="D5" i="1" l="1"/>
  <c r="I42" i="3" l="1"/>
  <c r="H42"/>
  <c r="I41"/>
  <c r="H41"/>
  <c r="I40"/>
  <c r="H40"/>
  <c r="I39"/>
  <c r="H39"/>
  <c r="G5" i="6" l="1"/>
  <c r="G6"/>
  <c r="G7"/>
  <c r="G9"/>
  <c r="G10"/>
  <c r="G11"/>
  <c r="G13"/>
  <c r="G14"/>
  <c r="G15"/>
  <c r="G16"/>
  <c r="G17"/>
  <c r="G18"/>
  <c r="G19"/>
  <c r="H4"/>
  <c r="H5"/>
  <c r="H6"/>
  <c r="H7"/>
  <c r="H8"/>
  <c r="H9"/>
  <c r="H10"/>
  <c r="H11"/>
  <c r="H13"/>
  <c r="H14"/>
  <c r="H15"/>
  <c r="H16"/>
  <c r="H17"/>
  <c r="H18"/>
  <c r="H19"/>
  <c r="G38" i="1"/>
  <c r="G41"/>
  <c r="G42"/>
  <c r="G45"/>
  <c r="G46"/>
  <c r="G27" l="1"/>
  <c r="G20"/>
  <c r="E5" l="1"/>
  <c r="F50" i="2" l="1"/>
  <c r="F51"/>
  <c r="F52"/>
  <c r="F53"/>
  <c r="F49"/>
  <c r="E43" i="6" l="1"/>
  <c r="E37"/>
  <c r="E31"/>
  <c r="E25"/>
  <c r="D25" l="1"/>
  <c r="D31"/>
  <c r="D37"/>
  <c r="E12"/>
  <c r="E8"/>
  <c r="G8" s="1"/>
  <c r="E4"/>
  <c r="G4" s="1"/>
  <c r="G12" l="1"/>
  <c r="D12"/>
  <c r="H12" s="1"/>
  <c r="E37" i="1"/>
  <c r="G37" l="1"/>
  <c r="D37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<sst xmlns="http://schemas.openxmlformats.org/spreadsheetml/2006/main" count="797" uniqueCount="116">
  <si>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</si>
  <si>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</si>
  <si>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</si>
  <si>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</si>
  <si>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</si>
  <si>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</si>
  <si>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</si>
  <si>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</si>
  <si>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</si>
  <si>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</si>
  <si>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</si>
  <si>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</si>
  <si>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</si>
  <si>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</si>
  <si>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</si>
  <si>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</si>
  <si>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</si>
  <si>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</si>
  <si>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</si>
  <si>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</si>
  <si>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</si>
  <si>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</si>
  <si>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</si>
  <si>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</si>
  <si>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</si>
  <si>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</si>
  <si>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</si>
  <si>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</si>
  <si>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</si>
  <si>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</si>
  <si>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</si>
  <si>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</si>
  <si>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</si>
  <si>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</si>
  <si>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</si>
  <si>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</si>
  <si>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</si>
  <si>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</si>
  <si>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</si>
  <si>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</si>
  <si>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</si>
  <si>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</si>
  <si>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</si>
  <si>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</si>
  <si>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</si>
  <si>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</si>
  <si>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</si>
  <si>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</si>
  <si>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</si>
  <si>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</si>
  <si>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</si>
  <si>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</si>
  <si>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</si>
  <si>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</si>
  <si>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</si>
  <si>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</si>
  <si>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</si>
  <si>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</si>
  <si>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</si>
  <si>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</si>
  <si>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</si>
  <si>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</si>
  <si>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</si>
  <si>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</si>
  <si>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</si>
  <si>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</si>
  <si>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</si>
  <si>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</si>
  <si>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</si>
  <si>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</si>
  <si>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</si>
  <si>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</si>
  <si>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</si>
  <si>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</si>
  <si>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</si>
  <si>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</si>
  <si>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</si>
  <si>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</si>
  <si>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</si>
  <si>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</si>
  <si>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</si>
  <si>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</si>
  <si>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</si>
  <si>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</si>
  <si>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</si>
  <si>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</si>
  <si>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</si>
  <si>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</si>
  <si>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</si>
  <si>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</si>
  <si>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</si>
  <si>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</si>
  <si>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</si>
  <si>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</si>
  <si>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</si>
  <si>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</si>
  <si>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</si>
  <si>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</si>
  <si>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</si>
  <si>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</si>
  <si>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</si>
  <si>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</si>
  <si>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</si>
  <si>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</si>
  <si>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</si>
  <si>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</si>
  <si>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</si>
  <si>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</si>
  <si>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</si>
  <si>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</si>
  <si>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2016</t>
  </si>
  <si>
    <t>Депозиты "овернайт" (на конец периода)</t>
  </si>
  <si>
    <t>Февраль 2017</t>
  </si>
  <si>
    <t>янв.-фев.16</t>
  </si>
  <si>
    <t>янв.-фев.17</t>
  </si>
  <si>
    <t xml:space="preserve">7-лет. </t>
  </si>
</sst>
</file>

<file path=xl/styles.xml><?xml version="1.0" encoding="utf-8"?>
<styleSheet xmlns="http://schemas.openxmlformats.org/spreadsheetml/2006/main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19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9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178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8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Alignment="1">
      <alignment horizontal="right" vertical="center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8" fontId="48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49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3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left" vertical="center"/>
    </xf>
    <xf numFmtId="164" fontId="48" fillId="0" borderId="0" xfId="0" applyNumberFormat="1" applyFont="1" applyFill="1" applyAlignment="1">
      <alignment horizontal="left" vertical="center"/>
    </xf>
    <xf numFmtId="164" fontId="49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3" fontId="48" fillId="0" borderId="0" xfId="0" applyNumberFormat="1" applyFont="1" applyFill="1" applyAlignment="1">
      <alignment horizontal="right" vertical="center"/>
    </xf>
    <xf numFmtId="168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8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8" fontId="13" fillId="0" borderId="0" xfId="0" applyNumberFormat="1" applyFont="1" applyFill="1" applyAlignment="1">
      <alignment vertical="center"/>
    </xf>
    <xf numFmtId="168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8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49" fontId="49" fillId="0" borderId="1" xfId="0" applyNumberFormat="1" applyFont="1" applyFill="1" applyBorder="1" applyAlignment="1">
      <alignment horizontal="center" vertical="center" wrapText="1"/>
    </xf>
    <xf numFmtId="168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167" fontId="13" fillId="0" borderId="0" xfId="0" applyNumberFormat="1" applyFont="1" applyFill="1" applyAlignment="1">
      <alignment horizontal="righ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3" fillId="0" borderId="0" xfId="0" applyFont="1" applyFill="1" applyAlignment="1">
      <alignment horizontal="right" indent="4"/>
    </xf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168" fontId="49" fillId="0" borderId="0" xfId="0" applyNumberFormat="1" applyFont="1" applyFill="1" applyAlignment="1">
      <alignment horizontal="right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36"/>
          <c:y val="0.35714285714286897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65702144"/>
        <c:axId val="65720320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5702144"/>
        <c:axId val="65720320"/>
      </c:lineChart>
      <c:catAx>
        <c:axId val="6570214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720320"/>
        <c:crosses val="autoZero"/>
        <c:auto val="1"/>
        <c:lblAlgn val="ctr"/>
        <c:lblOffset val="100"/>
        <c:tickLblSkip val="1"/>
        <c:tickMarkSkip val="1"/>
      </c:catAx>
      <c:valAx>
        <c:axId val="6572032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70214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36"/>
          <c:y val="0.35714285714286897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65747968"/>
        <c:axId val="6575795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5747968"/>
        <c:axId val="65757952"/>
      </c:lineChart>
      <c:catAx>
        <c:axId val="6574796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757952"/>
        <c:crosses val="autoZero"/>
        <c:auto val="1"/>
        <c:lblAlgn val="ctr"/>
        <c:lblOffset val="100"/>
        <c:tickLblSkip val="1"/>
        <c:tickMarkSkip val="1"/>
      </c:catAx>
      <c:valAx>
        <c:axId val="6575795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74796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6128512"/>
        <c:axId val="66142592"/>
      </c:lineChart>
      <c:catAx>
        <c:axId val="66128512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142592"/>
        <c:crosses val="autoZero"/>
        <c:lblAlgn val="ctr"/>
        <c:lblOffset val="100"/>
        <c:tickLblSkip val="1"/>
        <c:tickMarkSkip val="1"/>
      </c:catAx>
      <c:valAx>
        <c:axId val="66142592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128512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66217088"/>
        <c:axId val="66218624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66228992"/>
        <c:axId val="66230528"/>
      </c:lineChart>
      <c:catAx>
        <c:axId val="66217088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218624"/>
        <c:crosses val="autoZero"/>
        <c:lblAlgn val="ctr"/>
        <c:lblOffset val="100"/>
        <c:tickLblSkip val="5"/>
        <c:tickMarkSkip val="1"/>
      </c:catAx>
      <c:valAx>
        <c:axId val="66218624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217088"/>
        <c:crosses val="autoZero"/>
        <c:crossBetween val="between"/>
        <c:majorUnit val="2000"/>
        <c:minorUnit val="100"/>
      </c:valAx>
      <c:catAx>
        <c:axId val="66228992"/>
        <c:scaling>
          <c:orientation val="minMax"/>
        </c:scaling>
        <c:delete val="1"/>
        <c:axPos val="b"/>
        <c:numFmt formatCode="General" sourceLinked="1"/>
        <c:tickLblPos val="none"/>
        <c:crossAx val="66230528"/>
        <c:crossesAt val="39"/>
        <c:lblAlgn val="ctr"/>
        <c:lblOffset val="100"/>
      </c:catAx>
      <c:valAx>
        <c:axId val="66230528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622899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67577728"/>
        <c:axId val="67579264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7577728"/>
        <c:axId val="67579264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67606016"/>
        <c:axId val="67607552"/>
      </c:lineChart>
      <c:catAx>
        <c:axId val="6757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7579264"/>
        <c:crosses val="autoZero"/>
        <c:lblAlgn val="ctr"/>
        <c:lblOffset val="100"/>
        <c:tickLblSkip val="1"/>
        <c:tickMarkSkip val="1"/>
      </c:catAx>
      <c:valAx>
        <c:axId val="67579264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7577728"/>
        <c:crosses val="autoZero"/>
        <c:crossBetween val="between"/>
        <c:majorUnit val="1"/>
      </c:valAx>
      <c:catAx>
        <c:axId val="67606016"/>
        <c:scaling>
          <c:orientation val="minMax"/>
        </c:scaling>
        <c:delete val="1"/>
        <c:axPos val="b"/>
        <c:tickLblPos val="none"/>
        <c:crossAx val="67607552"/>
        <c:crosses val="autoZero"/>
        <c:lblAlgn val="ctr"/>
        <c:lblOffset val="100"/>
      </c:catAx>
      <c:valAx>
        <c:axId val="67607552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760601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36"/>
          <c:y val="0.35714285714286897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67639552"/>
        <c:axId val="67670016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67639552"/>
        <c:axId val="67670016"/>
      </c:lineChart>
      <c:catAx>
        <c:axId val="676395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670016"/>
        <c:crosses val="autoZero"/>
        <c:auto val="1"/>
        <c:lblAlgn val="ctr"/>
        <c:lblOffset val="100"/>
        <c:tickLblSkip val="1"/>
        <c:tickMarkSkip val="1"/>
      </c:catAx>
      <c:valAx>
        <c:axId val="6767001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6395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16" t="s">
        <v>71</v>
      </c>
      <c r="B1" s="216"/>
      <c r="C1" s="216"/>
      <c r="D1" s="216"/>
      <c r="E1" s="216"/>
      <c r="F1" s="216"/>
      <c r="G1" s="216"/>
      <c r="H1" s="216"/>
      <c r="I1" s="216"/>
      <c r="J1" s="77"/>
      <c r="K1" s="77"/>
      <c r="L1" s="77"/>
      <c r="M1" s="77"/>
      <c r="N1" s="77"/>
      <c r="O1" s="77"/>
      <c r="P1" s="77"/>
      <c r="Q1" s="37"/>
      <c r="R1" s="37"/>
      <c r="S1" s="37"/>
      <c r="T1" s="37"/>
      <c r="U1" s="37"/>
      <c r="V1" s="37"/>
      <c r="W1" s="37"/>
      <c r="X1" s="37"/>
    </row>
    <row r="2" spans="1:24" ht="15.75">
      <c r="A2" s="217" t="s">
        <v>112</v>
      </c>
      <c r="B2" s="217"/>
      <c r="C2" s="217"/>
      <c r="D2" s="217"/>
      <c r="E2" s="217"/>
      <c r="F2" s="217"/>
      <c r="G2" s="217"/>
      <c r="H2" s="217"/>
      <c r="I2" s="217"/>
      <c r="J2" s="78"/>
      <c r="K2" s="78"/>
      <c r="L2" s="78"/>
      <c r="M2" s="78"/>
      <c r="N2" s="78"/>
      <c r="O2" s="78"/>
      <c r="P2" s="78"/>
      <c r="Q2" s="56"/>
      <c r="R2" s="56"/>
      <c r="S2" s="56"/>
      <c r="T2" s="56"/>
      <c r="U2" s="56"/>
      <c r="V2" s="56"/>
      <c r="W2" s="56"/>
      <c r="X2" s="56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6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72</v>
      </c>
      <c r="B4" s="11"/>
      <c r="C4" s="11"/>
      <c r="D4" s="11"/>
    </row>
    <row r="5" spans="1:24" ht="15" customHeight="1">
      <c r="A5" s="9" t="s">
        <v>73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9" t="s">
        <v>99</v>
      </c>
      <c r="C6" s="99" t="s">
        <v>110</v>
      </c>
      <c r="D6" s="39">
        <v>42736</v>
      </c>
      <c r="E6" s="39">
        <v>42767</v>
      </c>
    </row>
    <row r="7" spans="1:24" ht="26.25" customHeight="1">
      <c r="A7" s="22" t="s">
        <v>74</v>
      </c>
      <c r="B7" s="64">
        <v>3.9</v>
      </c>
      <c r="C7" s="85">
        <v>3.8</v>
      </c>
      <c r="D7" s="85">
        <v>7.9</v>
      </c>
      <c r="E7" s="85">
        <v>5.4</v>
      </c>
      <c r="F7" s="18"/>
      <c r="G7" s="18"/>
      <c r="H7" s="12"/>
      <c r="I7" s="12"/>
    </row>
    <row r="8" spans="1:24" ht="26.25" customHeight="1">
      <c r="A8" s="22" t="s">
        <v>75</v>
      </c>
      <c r="B8" s="50">
        <v>103.35191559523442</v>
      </c>
      <c r="C8" s="86">
        <v>99.497442589856391</v>
      </c>
      <c r="D8" s="50">
        <v>100.9758228216086</v>
      </c>
      <c r="E8" s="50">
        <v>101.5</v>
      </c>
      <c r="F8" s="18"/>
      <c r="G8" s="12"/>
      <c r="H8" s="12"/>
      <c r="I8" s="12"/>
    </row>
    <row r="9" spans="1:24" ht="26.25" customHeight="1">
      <c r="A9" s="22" t="s">
        <v>76</v>
      </c>
      <c r="B9" s="51" t="s">
        <v>1</v>
      </c>
      <c r="C9" s="51" t="s">
        <v>1</v>
      </c>
      <c r="D9" s="50">
        <v>100.9758228216086</v>
      </c>
      <c r="E9" s="50">
        <v>100.55626914435479</v>
      </c>
      <c r="F9" s="12"/>
      <c r="G9" s="12"/>
      <c r="H9" s="12"/>
      <c r="I9" s="12"/>
    </row>
    <row r="10" spans="1:24" ht="26.25" customHeight="1">
      <c r="A10" s="22" t="s">
        <v>77</v>
      </c>
      <c r="B10" s="51">
        <v>10</v>
      </c>
      <c r="C10" s="61">
        <v>5</v>
      </c>
      <c r="D10" s="51">
        <v>5</v>
      </c>
      <c r="E10" s="51">
        <v>5</v>
      </c>
      <c r="F10" s="18"/>
      <c r="G10" s="18"/>
      <c r="H10" s="12"/>
      <c r="I10" s="12"/>
    </row>
    <row r="11" spans="1:24" ht="26.25" customHeight="1">
      <c r="A11" s="22" t="s">
        <v>45</v>
      </c>
      <c r="B11" s="51">
        <v>12</v>
      </c>
      <c r="C11" s="61">
        <v>6.25</v>
      </c>
      <c r="D11" s="51">
        <v>6.25</v>
      </c>
      <c r="E11" s="51">
        <v>6.25</v>
      </c>
      <c r="F11" s="12"/>
      <c r="G11" s="12"/>
      <c r="H11" s="12"/>
      <c r="I11" s="12"/>
    </row>
    <row r="12" spans="1:24" ht="26.25" customHeight="1">
      <c r="A12" s="22" t="s">
        <v>111</v>
      </c>
      <c r="B12" s="51">
        <v>4</v>
      </c>
      <c r="C12" s="61">
        <v>0.25</v>
      </c>
      <c r="D12" s="51">
        <v>0.25</v>
      </c>
      <c r="E12" s="51">
        <v>0.25</v>
      </c>
      <c r="F12" s="12"/>
      <c r="G12" s="12"/>
      <c r="H12" s="12"/>
      <c r="I12" s="12"/>
    </row>
    <row r="13" spans="1:24" ht="26.25" customHeight="1">
      <c r="A13" s="22" t="s">
        <v>78</v>
      </c>
      <c r="B13" s="65">
        <v>75.899299999999997</v>
      </c>
      <c r="C13" s="65">
        <v>69.230099999999993</v>
      </c>
      <c r="D13" s="65">
        <v>69.133799999999994</v>
      </c>
      <c r="E13" s="65">
        <v>69.129800000000003</v>
      </c>
      <c r="F13" s="12"/>
      <c r="G13" s="12"/>
      <c r="H13" s="12"/>
      <c r="I13" s="12"/>
    </row>
    <row r="14" spans="1:24" s="18" customFormat="1" ht="26.25" customHeight="1">
      <c r="A14" s="22" t="s">
        <v>79</v>
      </c>
      <c r="B14" s="66">
        <v>28.890832363954399</v>
      </c>
      <c r="C14" s="66">
        <f>C13/B13*100-100</f>
        <v>-8.7869058080904665</v>
      </c>
      <c r="D14" s="66">
        <f>D13/C13*100-100</f>
        <v>-0.13910134464633472</v>
      </c>
      <c r="E14" s="66">
        <f>E13/C13*100-100</f>
        <v>-0.1448791782764971</v>
      </c>
    </row>
    <row r="15" spans="1:24" s="18" customFormat="1" ht="26.25" customHeight="1">
      <c r="A15" s="22" t="s">
        <v>80</v>
      </c>
      <c r="B15" s="66" t="s">
        <v>1</v>
      </c>
      <c r="C15" s="66" t="s">
        <v>1</v>
      </c>
      <c r="D15" s="66">
        <f>D13/C13*100-100</f>
        <v>-0.13910134464633472</v>
      </c>
      <c r="E15" s="66">
        <f>E13/D13*100-100</f>
        <v>-5.7858818696416847E-3</v>
      </c>
    </row>
    <row r="16" spans="1:24" s="18" customFormat="1" ht="15" customHeight="1">
      <c r="A16" s="23"/>
      <c r="B16" s="36"/>
      <c r="C16" s="54"/>
      <c r="D16" s="54"/>
      <c r="E16" s="57"/>
      <c r="F16" s="55"/>
      <c r="G16" s="55"/>
      <c r="H16" s="55"/>
      <c r="I16" s="55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81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8"/>
      <c r="Z17" s="58"/>
      <c r="AA17" s="58"/>
    </row>
    <row r="18" spans="1:27" s="18" customFormat="1" ht="12.75" customHeight="1">
      <c r="A18" s="9" t="s">
        <v>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31.5">
      <c r="A19" s="40"/>
      <c r="B19" s="99" t="s">
        <v>99</v>
      </c>
      <c r="C19" s="39">
        <v>42370</v>
      </c>
      <c r="D19" s="39">
        <v>42401</v>
      </c>
      <c r="E19" s="99" t="s">
        <v>110</v>
      </c>
      <c r="F19" s="39">
        <v>42736</v>
      </c>
      <c r="G19" s="39">
        <v>42767</v>
      </c>
      <c r="H19" s="42" t="s">
        <v>2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82</v>
      </c>
      <c r="B20" s="51">
        <v>58398.015399999997</v>
      </c>
      <c r="C20" s="51">
        <v>51148.9568</v>
      </c>
      <c r="D20" s="51">
        <v>53183.902399999999</v>
      </c>
      <c r="E20" s="51">
        <v>74838.799393669993</v>
      </c>
      <c r="F20" s="51">
        <v>70712.080169169989</v>
      </c>
      <c r="G20" s="51">
        <v>71344.793681170006</v>
      </c>
      <c r="H20" s="52">
        <f>G20-F20</f>
        <v>632.71351200001664</v>
      </c>
      <c r="I20" s="52">
        <f>G20-E20</f>
        <v>-3494.0057124999876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83</v>
      </c>
      <c r="B21" s="51">
        <v>67055.319199999998</v>
      </c>
      <c r="C21" s="51">
        <v>60469.849900000001</v>
      </c>
      <c r="D21" s="51">
        <v>62009.342200000006</v>
      </c>
      <c r="E21" s="51">
        <v>85584.062606460007</v>
      </c>
      <c r="F21" s="51">
        <v>80032.556801020008</v>
      </c>
      <c r="G21" s="51">
        <v>80523.697629279995</v>
      </c>
      <c r="H21" s="52">
        <f>G21-F21</f>
        <v>491.14082825998776</v>
      </c>
      <c r="I21" s="52">
        <f>G21-E21</f>
        <v>-5060.3649771800119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84</v>
      </c>
      <c r="B22" s="51">
        <v>143142.99196366</v>
      </c>
      <c r="C22" s="51">
        <v>133070.27449309998</v>
      </c>
      <c r="D22" s="51">
        <v>132058.28388295998</v>
      </c>
      <c r="E22" s="51">
        <v>164017.43263565001</v>
      </c>
      <c r="F22" s="51">
        <v>158704.82474861</v>
      </c>
      <c r="G22" s="51">
        <v>158836.73727584002</v>
      </c>
      <c r="H22" s="52">
        <f>G22-F22</f>
        <v>131.91252723001526</v>
      </c>
      <c r="I22" s="52">
        <f>G22-E22</f>
        <v>-5180.6953598099935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85</v>
      </c>
      <c r="B23" s="61">
        <v>30.033926594994558</v>
      </c>
      <c r="C23" s="61">
        <v>30.465835551490589</v>
      </c>
      <c r="D23" s="61">
        <v>30.692418433294609</v>
      </c>
      <c r="E23" s="61">
        <v>32.231811218992391</v>
      </c>
      <c r="F23" s="61">
        <v>32.599281616202006</v>
      </c>
      <c r="G23" s="61">
        <v>33.000611865046736</v>
      </c>
      <c r="H23" s="52"/>
      <c r="I23" s="5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61"/>
      <c r="C24" s="61"/>
      <c r="D24" s="61"/>
      <c r="E24" s="61"/>
      <c r="F24" s="61"/>
      <c r="G24" s="61"/>
      <c r="H24" s="61"/>
      <c r="I24" s="61"/>
      <c r="J24" s="60"/>
      <c r="K24" s="60"/>
      <c r="L24" s="60"/>
      <c r="M24" s="60"/>
      <c r="N24" s="60"/>
      <c r="O24" s="60"/>
      <c r="P24" s="60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80" t="s">
        <v>86</v>
      </c>
      <c r="B25" s="44"/>
      <c r="C25" s="44"/>
      <c r="D25" s="44"/>
      <c r="E25" s="44"/>
      <c r="F25" s="44"/>
      <c r="G25" s="44"/>
      <c r="H25" s="44"/>
      <c r="I25" s="44"/>
      <c r="J25" s="44"/>
      <c r="K25" s="107"/>
      <c r="L25" s="107"/>
      <c r="M25" s="107"/>
      <c r="N25" s="107"/>
      <c r="O25" s="107"/>
      <c r="P25" s="107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104"/>
      <c r="F26" s="105"/>
      <c r="G26" s="105"/>
      <c r="H26" s="14"/>
      <c r="I26" s="68"/>
      <c r="K26" s="62"/>
    </row>
    <row r="27" spans="1:27" s="26" customFormat="1" ht="15" customHeight="1">
      <c r="A27" s="25" t="s">
        <v>87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88</v>
      </c>
      <c r="B28" s="29"/>
      <c r="C28" s="30"/>
      <c r="D28" s="30"/>
      <c r="E28" s="30"/>
      <c r="F28" s="34"/>
      <c r="G28" s="34"/>
      <c r="H28" s="35"/>
    </row>
    <row r="29" spans="1:27" s="26" customFormat="1" ht="31.5">
      <c r="A29" s="40"/>
      <c r="B29" s="99" t="s">
        <v>99</v>
      </c>
      <c r="C29" s="39">
        <v>42370</v>
      </c>
      <c r="D29" s="39">
        <v>42401</v>
      </c>
      <c r="E29" s="99" t="s">
        <v>110</v>
      </c>
      <c r="F29" s="39">
        <v>42736</v>
      </c>
      <c r="G29" s="39">
        <v>42767</v>
      </c>
      <c r="H29" s="42" t="s">
        <v>2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89</v>
      </c>
      <c r="B30" s="108">
        <v>1778.2621027299999</v>
      </c>
      <c r="C30" s="108">
        <v>1686.94417013</v>
      </c>
      <c r="D30" s="108">
        <v>1794.1495340199999</v>
      </c>
      <c r="E30" s="108">
        <v>1969.1322923800001</v>
      </c>
      <c r="F30" s="108">
        <v>1983.0684146200001</v>
      </c>
      <c r="G30" s="108">
        <v>1991.49185846</v>
      </c>
      <c r="H30" s="52">
        <f>G30-F30</f>
        <v>8.4234438399998908</v>
      </c>
      <c r="I30" s="52">
        <f>G30-E30</f>
        <v>22.359566079999922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2" spans="1:27" s="2" customFormat="1" ht="15.75" customHeight="1">
      <c r="A32" s="32" t="s">
        <v>90</v>
      </c>
      <c r="B32" s="1"/>
    </row>
    <row r="33" spans="1:24" s="2" customFormat="1" ht="12.75" customHeight="1">
      <c r="B33" s="12"/>
      <c r="C33" s="12"/>
      <c r="D33" s="12"/>
    </row>
    <row r="34" spans="1:24" s="2" customFormat="1" ht="31.5">
      <c r="A34" s="43"/>
      <c r="B34" s="99" t="s">
        <v>99</v>
      </c>
      <c r="C34" s="39">
        <v>42370</v>
      </c>
      <c r="D34" s="39">
        <v>42401</v>
      </c>
      <c r="E34" s="99" t="s">
        <v>110</v>
      </c>
      <c r="F34" s="39">
        <v>42736</v>
      </c>
      <c r="G34" s="39">
        <v>42767</v>
      </c>
      <c r="H34" s="42" t="s">
        <v>2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91</v>
      </c>
      <c r="B35" s="63">
        <v>75.899299999999997</v>
      </c>
      <c r="C35" s="65">
        <v>75.882599999999996</v>
      </c>
      <c r="D35" s="65">
        <v>74.252499999999998</v>
      </c>
      <c r="E35" s="63">
        <v>69.230099999999993</v>
      </c>
      <c r="F35" s="65">
        <v>69.133799999999994</v>
      </c>
      <c r="G35" s="65">
        <v>69.129800000000003</v>
      </c>
      <c r="H35" s="52">
        <f>G35-F35</f>
        <v>-3.9999999999906777E-3</v>
      </c>
      <c r="I35" s="52">
        <f>G35-E35</f>
        <v>-0.10029999999999006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92</v>
      </c>
      <c r="B36" s="63">
        <v>75.896900000000002</v>
      </c>
      <c r="C36" s="63">
        <v>75.882599999999996</v>
      </c>
      <c r="D36" s="63">
        <v>73.888800000000003</v>
      </c>
      <c r="E36" s="63">
        <v>69.230099999999993</v>
      </c>
      <c r="F36" s="63">
        <v>69.111900000000006</v>
      </c>
      <c r="G36" s="63">
        <v>69.176599999999993</v>
      </c>
      <c r="H36" s="52">
        <f>G36-F36</f>
        <v>6.4699999999987767E-2</v>
      </c>
      <c r="I36" s="52">
        <f>G36-E36</f>
        <v>-5.3499999999999659E-2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93</v>
      </c>
      <c r="B37" s="63">
        <v>1.0860000000000001</v>
      </c>
      <c r="C37" s="63">
        <v>1.0833999999999999</v>
      </c>
      <c r="D37" s="63">
        <v>1.0871</v>
      </c>
      <c r="E37" s="63">
        <v>1.0512999999999999</v>
      </c>
      <c r="F37" s="63">
        <v>1.0794999999999999</v>
      </c>
      <c r="G37" s="63">
        <v>1.0575000000000001</v>
      </c>
      <c r="H37" s="52">
        <f>G37-F37</f>
        <v>-2.1999999999999797E-2</v>
      </c>
      <c r="I37" s="52">
        <f>G37-E37</f>
        <v>6.2000000000002053E-3</v>
      </c>
      <c r="J37" s="63"/>
      <c r="K37" s="63"/>
      <c r="L37" s="6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94</v>
      </c>
      <c r="B38" s="63"/>
      <c r="C38" s="63"/>
      <c r="D38" s="63"/>
      <c r="E38" s="63"/>
      <c r="F38" s="63"/>
      <c r="G38" s="63"/>
      <c r="H38" s="52"/>
      <c r="I38" s="5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95</v>
      </c>
      <c r="B39" s="63">
        <v>75.973699999999994</v>
      </c>
      <c r="C39" s="63">
        <v>75.780799999999999</v>
      </c>
      <c r="D39" s="63">
        <v>73.544399999999996</v>
      </c>
      <c r="E39" s="63">
        <v>69.244575189990812</v>
      </c>
      <c r="F39" s="63">
        <v>69.233665715531387</v>
      </c>
      <c r="G39" s="63">
        <v>69.213942911171586</v>
      </c>
      <c r="H39" s="52">
        <f t="shared" ref="H39:H42" si="0">G39-F39</f>
        <v>-1.9722804359801671E-2</v>
      </c>
      <c r="I39" s="52">
        <f t="shared" ref="I39:I42" si="1">G39-E39</f>
        <v>-3.0632278819226144E-2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96</v>
      </c>
      <c r="B40" s="63">
        <v>82.851100000000002</v>
      </c>
      <c r="C40" s="63">
        <v>82.632599999999996</v>
      </c>
      <c r="D40" s="63">
        <v>80.838300000000004</v>
      </c>
      <c r="E40" s="63">
        <v>72.816557359800797</v>
      </c>
      <c r="F40" s="63">
        <v>74.110069354745292</v>
      </c>
      <c r="G40" s="63">
        <v>73.406431625281684</v>
      </c>
      <c r="H40" s="52">
        <f t="shared" si="0"/>
        <v>-0.70363772946360825</v>
      </c>
      <c r="I40" s="52">
        <f t="shared" si="1"/>
        <v>0.58987426548088706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97</v>
      </c>
      <c r="B41" s="63">
        <v>1.0381</v>
      </c>
      <c r="C41" s="63">
        <v>0.99980000000000002</v>
      </c>
      <c r="D41" s="63">
        <v>0.97430000000000005</v>
      </c>
      <c r="E41" s="63">
        <v>1.1401834900824734</v>
      </c>
      <c r="F41" s="63">
        <v>1.1563582252478177</v>
      </c>
      <c r="G41" s="63">
        <v>1.1932545923032216</v>
      </c>
      <c r="H41" s="52">
        <f t="shared" si="0"/>
        <v>3.6896367055403889E-2</v>
      </c>
      <c r="I41" s="52">
        <f t="shared" si="1"/>
        <v>5.3071102220748179E-2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98</v>
      </c>
      <c r="B42" s="63">
        <v>0.22409999999999999</v>
      </c>
      <c r="C42" s="63">
        <v>0.20799999999999999</v>
      </c>
      <c r="D42" s="63">
        <v>0.21229999999999999</v>
      </c>
      <c r="E42" s="63">
        <v>0.20922880714048198</v>
      </c>
      <c r="F42" s="63">
        <v>0.21206123095619164</v>
      </c>
      <c r="G42" s="63">
        <v>0.22157626297804758</v>
      </c>
      <c r="H42" s="52">
        <f t="shared" si="0"/>
        <v>9.5150320218559403E-3</v>
      </c>
      <c r="I42" s="52">
        <f t="shared" si="1"/>
        <v>1.2347455837565607E-2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7"/>
      <c r="D44" s="67"/>
      <c r="E44" s="67"/>
    </row>
    <row r="45" spans="1:24">
      <c r="C45" s="67"/>
      <c r="D45" s="67"/>
      <c r="E45" s="67"/>
      <c r="G45" s="82"/>
    </row>
    <row r="46" spans="1:24">
      <c r="C46" s="67"/>
      <c r="D46" s="67"/>
      <c r="E46" s="67"/>
      <c r="G46" s="82"/>
    </row>
    <row r="47" spans="1:24" ht="15.75">
      <c r="C47" s="67"/>
      <c r="D47" s="67"/>
      <c r="E47" s="67"/>
      <c r="G47" s="84"/>
    </row>
    <row r="48" spans="1:24" ht="15.75">
      <c r="G48" s="84"/>
    </row>
    <row r="49" spans="7:7" ht="15.75">
      <c r="G49" s="84"/>
    </row>
    <row r="50" spans="7:7" ht="15.75">
      <c r="G50" s="84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>
      <selection activeCell="K40" sqref="K40"/>
    </sheetView>
  </sheetViews>
  <sheetFormatPr defaultRowHeight="11.25"/>
  <cols>
    <col min="1" max="1" width="24.42578125" style="185" customWidth="1"/>
    <col min="2" max="2" width="10.7109375" style="185" customWidth="1"/>
    <col min="3" max="4" width="11.140625" style="185" customWidth="1"/>
    <col min="5" max="6" width="10.7109375" style="185" customWidth="1"/>
    <col min="7" max="7" width="11.42578125" style="185" customWidth="1"/>
    <col min="8" max="8" width="10.7109375" style="185" customWidth="1"/>
    <col min="9" max="9" width="9.85546875" style="185" customWidth="1"/>
    <col min="10" max="10" width="8.42578125" style="185" customWidth="1"/>
    <col min="11" max="11" width="13.140625" style="185" customWidth="1"/>
    <col min="12" max="16384" width="9.140625" style="185"/>
  </cols>
  <sheetData>
    <row r="1" spans="1:13" ht="15" customHeight="1">
      <c r="A1" s="31" t="s">
        <v>59</v>
      </c>
      <c r="B1" s="184"/>
    </row>
    <row r="2" spans="1:13" s="187" customFormat="1" ht="12.75" customHeight="1">
      <c r="A2" s="186" t="s">
        <v>60</v>
      </c>
      <c r="B2" s="186"/>
      <c r="C2" s="164"/>
      <c r="D2" s="164"/>
      <c r="E2" s="164"/>
      <c r="F2" s="164"/>
      <c r="G2" s="164"/>
    </row>
    <row r="3" spans="1:13" ht="26.25" customHeight="1">
      <c r="A3" s="109"/>
      <c r="B3" s="110" t="s">
        <v>110</v>
      </c>
      <c r="C3" s="167" t="s">
        <v>113</v>
      </c>
      <c r="D3" s="167" t="s">
        <v>114</v>
      </c>
      <c r="E3" s="167">
        <v>42736</v>
      </c>
      <c r="F3" s="167">
        <v>42767</v>
      </c>
      <c r="G3" s="112" t="s">
        <v>2</v>
      </c>
      <c r="H3" s="112" t="s">
        <v>3</v>
      </c>
      <c r="J3" s="188"/>
    </row>
    <row r="4" spans="1:13" ht="13.5" customHeight="1">
      <c r="A4" s="189" t="s">
        <v>61</v>
      </c>
      <c r="B4" s="152">
        <f t="shared" ref="B4:D4" si="0">B7+B6</f>
        <v>354.60500000000002</v>
      </c>
      <c r="C4" s="152">
        <f>C7+C6</f>
        <v>77.444999999999993</v>
      </c>
      <c r="D4" s="152">
        <f t="shared" si="0"/>
        <v>17.649999999999999</v>
      </c>
      <c r="E4" s="152">
        <f>E7+E6</f>
        <v>17.649999999999999</v>
      </c>
      <c r="F4" s="152">
        <f>F7+F6</f>
        <v>0</v>
      </c>
      <c r="G4" s="116">
        <f>F4-E4</f>
        <v>-17.649999999999999</v>
      </c>
      <c r="H4" s="116">
        <f>D4-C4</f>
        <v>-59.794999999999995</v>
      </c>
      <c r="I4" s="190"/>
      <c r="K4" s="191"/>
      <c r="L4" s="191"/>
    </row>
    <row r="5" spans="1:13" ht="13.5" customHeight="1">
      <c r="A5" s="192" t="s">
        <v>62</v>
      </c>
      <c r="B5" s="193">
        <f>B6-B7</f>
        <v>29.134999999999991</v>
      </c>
      <c r="C5" s="193">
        <f>C6-C7</f>
        <v>-77.444999999999993</v>
      </c>
      <c r="D5" s="193">
        <f>D6-D7</f>
        <v>-17.649999999999999</v>
      </c>
      <c r="E5" s="193">
        <f>E6-E7</f>
        <v>-17.649999999999999</v>
      </c>
      <c r="F5" s="153">
        <f>F6-F7</f>
        <v>0</v>
      </c>
      <c r="G5" s="116">
        <f t="shared" ref="G5:G7" si="1">F5-E5</f>
        <v>17.649999999999999</v>
      </c>
      <c r="H5" s="116">
        <f t="shared" ref="H5:H7" si="2">D5-C5</f>
        <v>59.794999999999995</v>
      </c>
      <c r="I5" s="193"/>
      <c r="J5" s="194"/>
      <c r="K5" s="191"/>
      <c r="L5" s="191"/>
    </row>
    <row r="6" spans="1:13" ht="13.5" customHeight="1">
      <c r="A6" s="195" t="s">
        <v>16</v>
      </c>
      <c r="B6" s="153">
        <v>191.87</v>
      </c>
      <c r="C6" s="153">
        <v>0</v>
      </c>
      <c r="D6" s="153">
        <v>0</v>
      </c>
      <c r="E6" s="153">
        <v>0</v>
      </c>
      <c r="F6" s="153">
        <v>0</v>
      </c>
      <c r="G6" s="116">
        <f t="shared" si="1"/>
        <v>0</v>
      </c>
      <c r="H6" s="116">
        <f t="shared" si="2"/>
        <v>0</v>
      </c>
      <c r="I6" s="196"/>
      <c r="K6" s="191"/>
      <c r="L6" s="191"/>
    </row>
    <row r="7" spans="1:13" ht="13.5" customHeight="1">
      <c r="A7" s="195" t="s">
        <v>17</v>
      </c>
      <c r="B7" s="153">
        <v>162.73500000000001</v>
      </c>
      <c r="C7" s="153">
        <v>77.444999999999993</v>
      </c>
      <c r="D7" s="153">
        <v>17.649999999999999</v>
      </c>
      <c r="E7" s="153">
        <v>17.649999999999999</v>
      </c>
      <c r="F7" s="153">
        <v>0</v>
      </c>
      <c r="G7" s="116">
        <f t="shared" si="1"/>
        <v>-17.649999999999999</v>
      </c>
      <c r="H7" s="116">
        <f t="shared" si="2"/>
        <v>-59.794999999999995</v>
      </c>
      <c r="I7" s="196"/>
      <c r="K7" s="191"/>
      <c r="L7" s="191"/>
    </row>
    <row r="8" spans="1:13" ht="13.5" customHeight="1">
      <c r="A8" s="192" t="s">
        <v>63</v>
      </c>
      <c r="B8" s="196" t="s">
        <v>1</v>
      </c>
      <c r="C8" s="196" t="s">
        <v>1</v>
      </c>
      <c r="D8" s="196" t="s">
        <v>1</v>
      </c>
      <c r="E8" s="196" t="s">
        <v>1</v>
      </c>
      <c r="F8" s="196" t="s">
        <v>1</v>
      </c>
      <c r="G8" s="116" t="s">
        <v>1</v>
      </c>
      <c r="H8" s="116" t="s">
        <v>1</v>
      </c>
      <c r="I8" s="196"/>
      <c r="J8" s="196"/>
      <c r="K8" s="191"/>
      <c r="L8" s="191"/>
    </row>
    <row r="9" spans="1:13" ht="13.5" customHeight="1">
      <c r="A9" s="192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1"/>
      <c r="M9" s="191"/>
    </row>
    <row r="10" spans="1:13" s="161" customFormat="1" ht="15" customHeight="1">
      <c r="A10" s="159" t="s">
        <v>64</v>
      </c>
      <c r="B10" s="160"/>
      <c r="K10" s="197"/>
      <c r="L10" s="197"/>
    </row>
    <row r="11" spans="1:13" s="187" customFormat="1" ht="12.75" customHeight="1">
      <c r="A11" s="186" t="s">
        <v>0</v>
      </c>
      <c r="B11" s="186"/>
      <c r="C11" s="164"/>
      <c r="D11" s="164"/>
      <c r="E11" s="164"/>
      <c r="F11" s="164"/>
      <c r="G11" s="164"/>
      <c r="J11" s="161"/>
      <c r="K11" s="191"/>
      <c r="L11" s="191"/>
    </row>
    <row r="12" spans="1:13" ht="26.25" customHeight="1">
      <c r="A12" s="109"/>
      <c r="B12" s="110" t="s">
        <v>110</v>
      </c>
      <c r="C12" s="167" t="s">
        <v>113</v>
      </c>
      <c r="D12" s="167" t="s">
        <v>114</v>
      </c>
      <c r="E12" s="167">
        <v>42736</v>
      </c>
      <c r="F12" s="167">
        <v>42767</v>
      </c>
      <c r="G12" s="198" t="s">
        <v>2</v>
      </c>
      <c r="H12" s="198" t="s">
        <v>3</v>
      </c>
      <c r="K12" s="191"/>
      <c r="L12" s="191"/>
    </row>
    <row r="13" spans="1:13" ht="12.75" customHeight="1">
      <c r="A13" s="189" t="s">
        <v>14</v>
      </c>
      <c r="B13" s="190">
        <v>1989959.4146364199</v>
      </c>
      <c r="C13" s="190">
        <v>77781.11100004999</v>
      </c>
      <c r="D13" s="190">
        <f>D20</f>
        <v>486494.69989319</v>
      </c>
      <c r="E13" s="190">
        <v>234309.93989318999</v>
      </c>
      <c r="F13" s="190">
        <f>F20</f>
        <v>252184.76</v>
      </c>
      <c r="G13" s="199">
        <f>F13-E13</f>
        <v>17874.820106810017</v>
      </c>
      <c r="H13" s="199">
        <f>+D13-C13</f>
        <v>408713.58889314003</v>
      </c>
      <c r="I13" s="200"/>
      <c r="J13" s="161"/>
      <c r="K13" s="191"/>
      <c r="L13" s="191"/>
    </row>
    <row r="14" spans="1:13" ht="12.75" customHeight="1">
      <c r="A14" s="192" t="s">
        <v>27</v>
      </c>
      <c r="B14" s="153" t="s">
        <v>1</v>
      </c>
      <c r="C14" s="153" t="s">
        <v>1</v>
      </c>
      <c r="D14" s="153" t="s">
        <v>1</v>
      </c>
      <c r="E14" s="153" t="s">
        <v>1</v>
      </c>
      <c r="F14" s="153" t="s">
        <v>1</v>
      </c>
      <c r="G14" s="199" t="s">
        <v>1</v>
      </c>
      <c r="H14" s="199" t="s">
        <v>1</v>
      </c>
      <c r="I14" s="201"/>
      <c r="J14" s="161"/>
    </row>
    <row r="15" spans="1:13" ht="12.75" customHeight="1">
      <c r="A15" s="195" t="s">
        <v>16</v>
      </c>
      <c r="B15" s="153" t="s">
        <v>1</v>
      </c>
      <c r="C15" s="153" t="s">
        <v>1</v>
      </c>
      <c r="D15" s="153" t="s">
        <v>1</v>
      </c>
      <c r="E15" s="153" t="s">
        <v>1</v>
      </c>
      <c r="F15" s="153" t="s">
        <v>1</v>
      </c>
      <c r="G15" s="199" t="s">
        <v>1</v>
      </c>
      <c r="H15" s="199" t="s">
        <v>1</v>
      </c>
      <c r="I15" s="201"/>
      <c r="J15" s="161"/>
    </row>
    <row r="16" spans="1:13" ht="12.75" customHeight="1">
      <c r="A16" s="195" t="s">
        <v>17</v>
      </c>
      <c r="B16" s="153" t="s">
        <v>1</v>
      </c>
      <c r="C16" s="153" t="s">
        <v>1</v>
      </c>
      <c r="D16" s="153" t="s">
        <v>1</v>
      </c>
      <c r="E16" s="153" t="s">
        <v>1</v>
      </c>
      <c r="F16" s="153" t="s">
        <v>1</v>
      </c>
      <c r="G16" s="199" t="s">
        <v>1</v>
      </c>
      <c r="H16" s="199" t="s">
        <v>1</v>
      </c>
      <c r="I16" s="201"/>
      <c r="J16" s="161"/>
    </row>
    <row r="17" spans="1:12" ht="12.75" customHeight="1">
      <c r="A17" s="192" t="s">
        <v>53</v>
      </c>
      <c r="B17" s="196" t="s">
        <v>1</v>
      </c>
      <c r="C17" s="153" t="s">
        <v>1</v>
      </c>
      <c r="D17" s="153"/>
      <c r="E17" s="153" t="s">
        <v>1</v>
      </c>
      <c r="F17" s="153" t="s">
        <v>1</v>
      </c>
      <c r="G17" s="199" t="s">
        <v>1</v>
      </c>
      <c r="H17" s="199" t="s">
        <v>1</v>
      </c>
      <c r="I17" s="201"/>
      <c r="J17" s="161"/>
    </row>
    <row r="18" spans="1:12" ht="12.75" customHeight="1">
      <c r="A18" s="192" t="s">
        <v>26</v>
      </c>
      <c r="B18" s="196">
        <v>2045.5746364200002</v>
      </c>
      <c r="C18" s="196">
        <v>1359.2110000500002</v>
      </c>
      <c r="D18" s="196"/>
      <c r="E18" s="196" t="s">
        <v>1</v>
      </c>
      <c r="F18" s="153" t="s">
        <v>1</v>
      </c>
      <c r="G18" s="199" t="s">
        <v>1</v>
      </c>
      <c r="H18" s="199">
        <f>+D18-C18</f>
        <v>-1359.2110000500002</v>
      </c>
      <c r="I18" s="202"/>
      <c r="J18" s="44"/>
    </row>
    <row r="19" spans="1:12" ht="12.75" customHeight="1">
      <c r="A19" s="192" t="s">
        <v>56</v>
      </c>
      <c r="B19" s="196">
        <v>1440</v>
      </c>
      <c r="C19" s="196" t="s">
        <v>1</v>
      </c>
      <c r="D19" s="196" t="s">
        <v>1</v>
      </c>
      <c r="E19" s="196" t="s">
        <v>1</v>
      </c>
      <c r="F19" s="153" t="s">
        <v>1</v>
      </c>
      <c r="G19" s="199" t="s">
        <v>1</v>
      </c>
      <c r="H19" s="199" t="s">
        <v>1</v>
      </c>
      <c r="I19" s="202"/>
      <c r="J19" s="161"/>
    </row>
    <row r="20" spans="1:12" ht="12.75" customHeight="1">
      <c r="A20" s="145" t="s">
        <v>58</v>
      </c>
      <c r="B20" s="196">
        <v>1986473.8399999999</v>
      </c>
      <c r="C20" s="196">
        <v>76421.899999999994</v>
      </c>
      <c r="D20" s="196">
        <v>486494.69989319</v>
      </c>
      <c r="E20" s="196">
        <v>234309.93989318999</v>
      </c>
      <c r="F20" s="196">
        <v>252184.76</v>
      </c>
      <c r="G20" s="199">
        <f>F20-E20</f>
        <v>17874.820106810017</v>
      </c>
      <c r="H20" s="199">
        <f>+D20-C20</f>
        <v>410072.79989319004</v>
      </c>
      <c r="I20" s="201"/>
      <c r="J20" s="161"/>
    </row>
    <row r="21" spans="1:12" ht="25.5" customHeight="1">
      <c r="A21" s="145" t="s">
        <v>52</v>
      </c>
      <c r="B21" s="153" t="s">
        <v>1</v>
      </c>
      <c r="C21" s="153" t="s">
        <v>1</v>
      </c>
      <c r="D21" s="153" t="s">
        <v>1</v>
      </c>
      <c r="E21" s="153" t="s">
        <v>1</v>
      </c>
      <c r="F21" s="153" t="s">
        <v>1</v>
      </c>
      <c r="G21" s="199" t="s">
        <v>1</v>
      </c>
      <c r="H21" s="199" t="s">
        <v>1</v>
      </c>
      <c r="I21" s="165"/>
      <c r="J21" s="44"/>
    </row>
    <row r="22" spans="1:12" ht="12.75" customHeight="1">
      <c r="A22" s="135" t="s">
        <v>25</v>
      </c>
      <c r="B22" s="153"/>
      <c r="C22" s="203"/>
      <c r="D22" s="203"/>
      <c r="E22" s="203"/>
      <c r="F22" s="203"/>
      <c r="G22" s="199"/>
      <c r="H22" s="199"/>
      <c r="I22" s="187"/>
      <c r="J22" s="44"/>
    </row>
    <row r="23" spans="1:12" ht="12.75" customHeight="1">
      <c r="A23" s="145" t="s">
        <v>28</v>
      </c>
      <c r="B23" s="203" t="s">
        <v>1</v>
      </c>
      <c r="C23" s="203" t="s">
        <v>1</v>
      </c>
      <c r="D23" s="203"/>
      <c r="E23" s="203" t="s">
        <v>1</v>
      </c>
      <c r="F23" s="203" t="s">
        <v>1</v>
      </c>
      <c r="G23" s="203" t="s">
        <v>1</v>
      </c>
      <c r="H23" s="199" t="s">
        <v>1</v>
      </c>
      <c r="I23" s="204"/>
      <c r="J23" s="44"/>
    </row>
    <row r="24" spans="1:12" ht="12.75" customHeight="1">
      <c r="A24" s="145" t="s">
        <v>15</v>
      </c>
      <c r="B24" s="203" t="s">
        <v>1</v>
      </c>
      <c r="C24" s="203" t="s">
        <v>1</v>
      </c>
      <c r="D24" s="203"/>
      <c r="E24" s="203" t="s">
        <v>1</v>
      </c>
      <c r="F24" s="203" t="s">
        <v>1</v>
      </c>
      <c r="G24" s="203" t="s">
        <v>1</v>
      </c>
      <c r="H24" s="199" t="s">
        <v>1</v>
      </c>
      <c r="I24" s="205"/>
      <c r="J24" s="206"/>
    </row>
    <row r="25" spans="1:12" ht="26.25" customHeight="1">
      <c r="A25" s="145" t="s">
        <v>26</v>
      </c>
      <c r="B25" s="203">
        <v>12</v>
      </c>
      <c r="C25" s="203">
        <v>12</v>
      </c>
      <c r="D25" s="203" t="s">
        <v>1</v>
      </c>
      <c r="E25" s="203" t="s">
        <v>1</v>
      </c>
      <c r="F25" s="203" t="s">
        <v>1</v>
      </c>
      <c r="G25" s="203" t="s">
        <v>1</v>
      </c>
      <c r="H25" s="199">
        <f>-C25</f>
        <v>-12</v>
      </c>
      <c r="I25" s="205"/>
      <c r="J25" s="206"/>
    </row>
    <row r="26" spans="1:12">
      <c r="A26" s="145" t="s">
        <v>55</v>
      </c>
      <c r="B26" s="203">
        <v>8.7254988633493298</v>
      </c>
      <c r="C26" s="203" t="s">
        <v>1</v>
      </c>
      <c r="D26" s="203" t="s">
        <v>1</v>
      </c>
      <c r="E26" s="203" t="s">
        <v>1</v>
      </c>
      <c r="F26" s="203" t="s">
        <v>1</v>
      </c>
      <c r="G26" s="203" t="s">
        <v>1</v>
      </c>
      <c r="H26" s="199" t="s">
        <v>1</v>
      </c>
      <c r="I26" s="205"/>
      <c r="J26" s="161"/>
    </row>
    <row r="27" spans="1:12">
      <c r="A27" s="145" t="s">
        <v>58</v>
      </c>
      <c r="B27" s="203">
        <v>1.1876061921197223</v>
      </c>
      <c r="C27" s="203">
        <v>4</v>
      </c>
      <c r="D27" s="203">
        <v>0.25</v>
      </c>
      <c r="E27" s="203">
        <v>0.25</v>
      </c>
      <c r="F27" s="203">
        <v>0.25</v>
      </c>
      <c r="G27" s="199">
        <f>F27-E27</f>
        <v>0</v>
      </c>
      <c r="H27" s="199">
        <f>+D27-C27</f>
        <v>-3.75</v>
      </c>
      <c r="I27" s="205"/>
      <c r="J27" s="161"/>
      <c r="K27" s="187"/>
      <c r="L27" s="187"/>
    </row>
    <row r="28" spans="1:12" ht="12" customHeight="1">
      <c r="A28" s="207" t="s">
        <v>57</v>
      </c>
      <c r="D28" s="203"/>
    </row>
    <row r="29" spans="1:12" ht="15" customHeight="1">
      <c r="A29" s="207"/>
      <c r="D29" s="203"/>
    </row>
    <row r="30" spans="1:12" ht="15" customHeight="1">
      <c r="A30" s="31" t="s">
        <v>65</v>
      </c>
      <c r="B30" s="184"/>
    </row>
    <row r="31" spans="1:12" s="187" customFormat="1" ht="12.75" customHeight="1">
      <c r="A31" s="163" t="s">
        <v>0</v>
      </c>
      <c r="B31" s="163"/>
      <c r="C31" s="164"/>
      <c r="D31" s="161"/>
      <c r="E31" s="164"/>
      <c r="F31" s="164"/>
      <c r="G31" s="164"/>
      <c r="H31" s="165"/>
      <c r="I31" s="161"/>
    </row>
    <row r="32" spans="1:12" ht="26.25" customHeight="1">
      <c r="A32" s="109"/>
      <c r="B32" s="110" t="s">
        <v>110</v>
      </c>
      <c r="C32" s="167" t="s">
        <v>113</v>
      </c>
      <c r="D32" s="167" t="s">
        <v>114</v>
      </c>
      <c r="E32" s="167">
        <v>42736</v>
      </c>
      <c r="F32" s="167">
        <v>42767</v>
      </c>
      <c r="G32" s="112" t="s">
        <v>2</v>
      </c>
      <c r="H32" s="112" t="s">
        <v>3</v>
      </c>
      <c r="I32" s="161"/>
      <c r="J32" s="187"/>
    </row>
    <row r="33" spans="1:11" ht="23.25" customHeight="1">
      <c r="A33" s="135" t="s">
        <v>8</v>
      </c>
      <c r="B33" s="168">
        <v>116000</v>
      </c>
      <c r="C33" s="168">
        <v>22000</v>
      </c>
      <c r="D33" s="168">
        <v>16000</v>
      </c>
      <c r="E33" s="168">
        <v>8000</v>
      </c>
      <c r="F33" s="168">
        <v>8000</v>
      </c>
      <c r="G33" s="116">
        <f>F33-E33</f>
        <v>0</v>
      </c>
      <c r="H33" s="116">
        <f>D33-C33</f>
        <v>-6000</v>
      </c>
      <c r="I33" s="161"/>
    </row>
    <row r="34" spans="1:11" ht="12.75" customHeight="1">
      <c r="A34" s="208" t="s">
        <v>21</v>
      </c>
      <c r="B34" s="175">
        <v>108000</v>
      </c>
      <c r="C34" s="175">
        <v>22000</v>
      </c>
      <c r="D34" s="175">
        <v>22000</v>
      </c>
      <c r="E34" s="175">
        <v>8000</v>
      </c>
      <c r="F34" s="175">
        <v>8000</v>
      </c>
      <c r="G34" s="116">
        <f>F34-E34</f>
        <v>0</v>
      </c>
      <c r="H34" s="116">
        <f>D34-C34</f>
        <v>0</v>
      </c>
      <c r="I34" s="161"/>
    </row>
    <row r="35" spans="1:11" ht="12.75" customHeight="1">
      <c r="A35" s="208" t="s">
        <v>22</v>
      </c>
      <c r="B35" s="175">
        <v>8000</v>
      </c>
      <c r="C35" s="175" t="s">
        <v>1</v>
      </c>
      <c r="D35" s="175" t="s">
        <v>1</v>
      </c>
      <c r="E35" s="175" t="s">
        <v>1</v>
      </c>
      <c r="F35" s="175" t="s">
        <v>1</v>
      </c>
      <c r="G35" s="116" t="s">
        <v>1</v>
      </c>
      <c r="H35" s="116" t="s">
        <v>1</v>
      </c>
      <c r="I35" s="161"/>
      <c r="J35" s="209"/>
      <c r="K35" s="210"/>
    </row>
    <row r="36" spans="1:11" ht="12.75" customHeight="1">
      <c r="A36" s="208" t="s">
        <v>23</v>
      </c>
      <c r="B36" s="175" t="s">
        <v>1</v>
      </c>
      <c r="C36" s="175" t="s">
        <v>1</v>
      </c>
      <c r="D36" s="175" t="s">
        <v>1</v>
      </c>
      <c r="E36" s="175" t="s">
        <v>1</v>
      </c>
      <c r="F36" s="175" t="s">
        <v>1</v>
      </c>
      <c r="G36" s="116" t="s">
        <v>1</v>
      </c>
      <c r="H36" s="116" t="s">
        <v>1</v>
      </c>
      <c r="I36" s="161"/>
      <c r="J36" s="209"/>
    </row>
    <row r="37" spans="1:11" ht="12.75" customHeight="1">
      <c r="A37" s="135" t="s">
        <v>7</v>
      </c>
      <c r="B37" s="168">
        <v>207835.08000000002</v>
      </c>
      <c r="C37" s="168">
        <v>18597.88</v>
      </c>
      <c r="D37" s="168">
        <f>E37+F37</f>
        <v>24998</v>
      </c>
      <c r="E37" s="168">
        <f>E38</f>
        <v>12684</v>
      </c>
      <c r="F37" s="168">
        <v>12314</v>
      </c>
      <c r="G37" s="116">
        <f t="shared" ref="G34:G46" si="3">F37-E37</f>
        <v>-370</v>
      </c>
      <c r="H37" s="116">
        <f>D37-C37</f>
        <v>6400.119999999999</v>
      </c>
      <c r="I37" s="161"/>
      <c r="J37" s="209"/>
    </row>
    <row r="38" spans="1:11" ht="12.75" customHeight="1">
      <c r="A38" s="208" t="s">
        <v>21</v>
      </c>
      <c r="B38" s="175">
        <v>198390.48</v>
      </c>
      <c r="C38" s="175">
        <v>18597.88</v>
      </c>
      <c r="D38" s="175">
        <f>E38+F38</f>
        <v>24998</v>
      </c>
      <c r="E38" s="175">
        <v>12684</v>
      </c>
      <c r="F38" s="175">
        <v>12314</v>
      </c>
      <c r="G38" s="116">
        <f t="shared" si="3"/>
        <v>-370</v>
      </c>
      <c r="H38" s="116">
        <f>D38-C38</f>
        <v>6400.119999999999</v>
      </c>
      <c r="I38" s="161"/>
      <c r="J38" s="209"/>
    </row>
    <row r="39" spans="1:11" ht="12.75" customHeight="1">
      <c r="A39" s="208" t="s">
        <v>22</v>
      </c>
      <c r="B39" s="175">
        <v>9444.6</v>
      </c>
      <c r="C39" s="175" t="s">
        <v>1</v>
      </c>
      <c r="D39" s="175" t="s">
        <v>1</v>
      </c>
      <c r="E39" s="175" t="s">
        <v>1</v>
      </c>
      <c r="F39" s="175" t="s">
        <v>1</v>
      </c>
      <c r="G39" s="175" t="s">
        <v>1</v>
      </c>
      <c r="H39" s="175" t="s">
        <v>1</v>
      </c>
      <c r="I39" s="161"/>
      <c r="J39" s="209"/>
    </row>
    <row r="40" spans="1:11" ht="12.75" customHeight="1">
      <c r="A40" s="208" t="s">
        <v>23</v>
      </c>
      <c r="B40" s="175" t="s">
        <v>1</v>
      </c>
      <c r="C40" s="175" t="s">
        <v>1</v>
      </c>
      <c r="D40" s="175" t="s">
        <v>1</v>
      </c>
      <c r="E40" s="175" t="s">
        <v>1</v>
      </c>
      <c r="F40" s="175" t="s">
        <v>1</v>
      </c>
      <c r="G40" s="175" t="s">
        <v>1</v>
      </c>
      <c r="H40" s="175" t="s">
        <v>1</v>
      </c>
      <c r="I40" s="161"/>
      <c r="J40" s="209"/>
    </row>
    <row r="41" spans="1:11" ht="12.75" customHeight="1">
      <c r="A41" s="135" t="s">
        <v>9</v>
      </c>
      <c r="B41" s="168">
        <v>110293.37</v>
      </c>
      <c r="C41" s="168">
        <v>17299.37</v>
      </c>
      <c r="D41" s="168">
        <f>E41+F41</f>
        <v>16000</v>
      </c>
      <c r="E41" s="168">
        <v>8000</v>
      </c>
      <c r="F41" s="168">
        <v>8000</v>
      </c>
      <c r="G41" s="116">
        <f t="shared" si="3"/>
        <v>0</v>
      </c>
      <c r="H41" s="116">
        <f>D41-C41</f>
        <v>-1299.369999999999</v>
      </c>
      <c r="I41" s="211"/>
      <c r="J41" s="209"/>
    </row>
    <row r="42" spans="1:11" ht="12.75" customHeight="1">
      <c r="A42" s="208" t="s">
        <v>21</v>
      </c>
      <c r="B42" s="175">
        <v>102293.37</v>
      </c>
      <c r="C42" s="175">
        <v>17299.37</v>
      </c>
      <c r="D42" s="175">
        <f>E42+F42</f>
        <v>16000</v>
      </c>
      <c r="E42" s="175">
        <v>8000</v>
      </c>
      <c r="F42" s="175">
        <v>8000</v>
      </c>
      <c r="G42" s="116">
        <f t="shared" si="3"/>
        <v>0</v>
      </c>
      <c r="H42" s="116">
        <f>D42-C42</f>
        <v>-1299.369999999999</v>
      </c>
      <c r="I42" s="211"/>
      <c r="J42" s="209"/>
    </row>
    <row r="43" spans="1:11" ht="12.75" customHeight="1">
      <c r="A43" s="208" t="s">
        <v>22</v>
      </c>
      <c r="B43" s="175">
        <v>8000</v>
      </c>
      <c r="C43" s="175" t="s">
        <v>1</v>
      </c>
      <c r="D43" s="175" t="s">
        <v>1</v>
      </c>
      <c r="E43" s="175" t="s">
        <v>1</v>
      </c>
      <c r="F43" s="175" t="s">
        <v>1</v>
      </c>
      <c r="G43" s="175" t="s">
        <v>1</v>
      </c>
      <c r="H43" s="175" t="s">
        <v>1</v>
      </c>
      <c r="I43" s="161"/>
      <c r="J43" s="209"/>
    </row>
    <row r="44" spans="1:11" ht="12.75" customHeight="1">
      <c r="A44" s="208" t="s">
        <v>23</v>
      </c>
      <c r="B44" s="175" t="s">
        <v>1</v>
      </c>
      <c r="C44" s="175" t="s">
        <v>1</v>
      </c>
      <c r="D44" s="175" t="s">
        <v>1</v>
      </c>
      <c r="E44" s="175" t="s">
        <v>1</v>
      </c>
      <c r="F44" s="175" t="s">
        <v>1</v>
      </c>
      <c r="G44" s="175" t="s">
        <v>1</v>
      </c>
      <c r="H44" s="175" t="s">
        <v>1</v>
      </c>
      <c r="I44" s="161"/>
      <c r="J44" s="209"/>
    </row>
    <row r="45" spans="1:11" ht="23.25" customHeight="1">
      <c r="A45" s="135" t="s">
        <v>10</v>
      </c>
      <c r="B45" s="212">
        <v>2.5798160534518506</v>
      </c>
      <c r="C45" s="212">
        <v>9.9868768355834696</v>
      </c>
      <c r="D45" s="212">
        <v>0.24172564681934944</v>
      </c>
      <c r="E45" s="212">
        <v>0.24172564681934944</v>
      </c>
      <c r="F45" s="212">
        <v>0.24172564681934944</v>
      </c>
      <c r="G45" s="116">
        <f t="shared" si="3"/>
        <v>0</v>
      </c>
      <c r="H45" s="116">
        <f>D45-C45</f>
        <v>-9.7451511887641207</v>
      </c>
      <c r="I45" s="213"/>
      <c r="J45" s="209"/>
    </row>
    <row r="46" spans="1:11" ht="12" customHeight="1">
      <c r="A46" s="208" t="s">
        <v>21</v>
      </c>
      <c r="B46" s="214">
        <v>2.5655802844417286</v>
      </c>
      <c r="C46" s="214">
        <v>9.9868768355834696</v>
      </c>
      <c r="D46" s="214">
        <v>0.24172564681934944</v>
      </c>
      <c r="E46" s="214">
        <v>0.24172564681934944</v>
      </c>
      <c r="F46" s="214">
        <v>0.24172564681934944</v>
      </c>
      <c r="G46" s="116">
        <f t="shared" si="3"/>
        <v>0</v>
      </c>
      <c r="H46" s="116">
        <f>D46-C46</f>
        <v>-9.7451511887641207</v>
      </c>
      <c r="I46" s="213"/>
      <c r="J46" s="209"/>
    </row>
    <row r="47" spans="1:11" ht="12" customHeight="1">
      <c r="A47" s="208" t="s">
        <v>22</v>
      </c>
      <c r="B47" s="214">
        <v>0.72989602728363479</v>
      </c>
      <c r="C47" s="214" t="s">
        <v>1</v>
      </c>
      <c r="D47" s="214" t="s">
        <v>1</v>
      </c>
      <c r="E47" s="214" t="s">
        <v>1</v>
      </c>
      <c r="F47" s="214" t="s">
        <v>1</v>
      </c>
      <c r="G47" s="214" t="s">
        <v>1</v>
      </c>
      <c r="H47" s="214" t="s">
        <v>1</v>
      </c>
      <c r="I47" s="213"/>
      <c r="J47" s="209"/>
    </row>
    <row r="48" spans="1:11" ht="12" customHeight="1">
      <c r="A48" s="208" t="s">
        <v>23</v>
      </c>
      <c r="B48" s="214" t="s">
        <v>1</v>
      </c>
      <c r="C48" s="214" t="s">
        <v>1</v>
      </c>
      <c r="D48" s="214" t="s">
        <v>1</v>
      </c>
      <c r="E48" s="214" t="s">
        <v>1</v>
      </c>
      <c r="F48" s="214" t="s">
        <v>1</v>
      </c>
      <c r="G48" s="214" t="s">
        <v>1</v>
      </c>
      <c r="H48" s="214" t="s">
        <v>1</v>
      </c>
      <c r="I48" s="213"/>
      <c r="J48" s="209"/>
    </row>
    <row r="49" spans="1:9" ht="13.5" customHeight="1">
      <c r="A49" s="161"/>
      <c r="B49" s="161"/>
      <c r="C49" s="161"/>
      <c r="D49" s="161"/>
      <c r="E49" s="161"/>
      <c r="F49" s="161"/>
      <c r="G49" s="161"/>
      <c r="H49" s="161"/>
      <c r="I49" s="161"/>
    </row>
    <row r="50" spans="1:9">
      <c r="A50" s="161"/>
      <c r="B50" s="161"/>
      <c r="C50" s="161"/>
      <c r="D50" s="161"/>
      <c r="E50" s="215"/>
      <c r="F50" s="161"/>
      <c r="G50" s="161"/>
      <c r="H50" s="161"/>
      <c r="I50" s="161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62"/>
  <sheetViews>
    <sheetView workbookViewId="0">
      <selection activeCell="K43" sqref="K43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66</v>
      </c>
      <c r="B1" s="1"/>
      <c r="J1"/>
    </row>
    <row r="2" spans="1:13" s="5" customFormat="1" ht="12.75" customHeight="1">
      <c r="A2" s="4" t="s">
        <v>0</v>
      </c>
      <c r="B2" s="4"/>
      <c r="C2" s="6"/>
      <c r="D2" s="6"/>
      <c r="E2" s="6"/>
      <c r="F2" s="6"/>
      <c r="G2" s="6"/>
    </row>
    <row r="3" spans="1:13" ht="26.25" customHeight="1">
      <c r="A3" s="41"/>
      <c r="B3" s="99" t="s">
        <v>110</v>
      </c>
      <c r="C3" s="39" t="s">
        <v>113</v>
      </c>
      <c r="D3" s="39" t="s">
        <v>114</v>
      </c>
      <c r="E3" s="39">
        <v>42736</v>
      </c>
      <c r="F3" s="39">
        <v>42767</v>
      </c>
      <c r="G3" s="147" t="s">
        <v>2</v>
      </c>
      <c r="H3" s="147" t="s">
        <v>3</v>
      </c>
    </row>
    <row r="4" spans="1:13" ht="12.75" customHeight="1">
      <c r="A4" s="47" t="s">
        <v>40</v>
      </c>
      <c r="B4" s="74">
        <v>5397</v>
      </c>
      <c r="C4" s="74">
        <v>754</v>
      </c>
      <c r="D4" s="74">
        <v>1110</v>
      </c>
      <c r="E4" s="74">
        <f>E5+E6+E7</f>
        <v>510</v>
      </c>
      <c r="F4" s="74">
        <v>600</v>
      </c>
      <c r="G4" s="52">
        <f>F4-E4</f>
        <v>90</v>
      </c>
      <c r="H4" s="52">
        <f>D4-C4</f>
        <v>356</v>
      </c>
      <c r="K4" s="59"/>
      <c r="L4" s="59"/>
      <c r="M4" s="59"/>
    </row>
    <row r="5" spans="1:13" ht="12.75" customHeight="1">
      <c r="A5" s="48" t="s">
        <v>5</v>
      </c>
      <c r="B5" s="71">
        <v>677</v>
      </c>
      <c r="C5" s="71">
        <v>34</v>
      </c>
      <c r="D5" s="71">
        <v>170</v>
      </c>
      <c r="E5" s="71">
        <v>70</v>
      </c>
      <c r="F5" s="71">
        <v>100</v>
      </c>
      <c r="G5" s="52">
        <f>F5-E5</f>
        <v>30</v>
      </c>
      <c r="H5" s="52">
        <f t="shared" ref="H5:H19" si="0">D5-C5</f>
        <v>136</v>
      </c>
      <c r="K5" s="59"/>
      <c r="L5" s="59"/>
      <c r="M5" s="59"/>
    </row>
    <row r="6" spans="1:13" ht="12.75" customHeight="1">
      <c r="A6" s="48" t="s">
        <v>24</v>
      </c>
      <c r="B6" s="71">
        <v>1550</v>
      </c>
      <c r="C6" s="71">
        <v>120</v>
      </c>
      <c r="D6" s="71">
        <v>400</v>
      </c>
      <c r="E6" s="71">
        <v>200</v>
      </c>
      <c r="F6" s="71">
        <v>200</v>
      </c>
      <c r="G6" s="52">
        <f t="shared" ref="G6:G19" si="1">F6-E6</f>
        <v>0</v>
      </c>
      <c r="H6" s="52">
        <f t="shared" si="0"/>
        <v>280</v>
      </c>
      <c r="K6" s="59"/>
      <c r="L6" s="59"/>
      <c r="M6" s="59"/>
    </row>
    <row r="7" spans="1:13" ht="12.75" customHeight="1">
      <c r="A7" s="48" t="s">
        <v>6</v>
      </c>
      <c r="B7" s="71">
        <v>3170</v>
      </c>
      <c r="C7" s="71">
        <v>600</v>
      </c>
      <c r="D7" s="71">
        <v>540</v>
      </c>
      <c r="E7" s="71">
        <v>240</v>
      </c>
      <c r="F7" s="71">
        <v>300</v>
      </c>
      <c r="G7" s="52">
        <f t="shared" si="1"/>
        <v>60</v>
      </c>
      <c r="H7" s="52">
        <f t="shared" si="0"/>
        <v>-60</v>
      </c>
      <c r="K7" s="59"/>
      <c r="L7" s="59"/>
      <c r="M7" s="59"/>
    </row>
    <row r="8" spans="1:13" ht="12.75" customHeight="1">
      <c r="A8" s="47" t="s">
        <v>42</v>
      </c>
      <c r="B8" s="74">
        <v>10949.3032</v>
      </c>
      <c r="C8" s="74">
        <v>393.31700000000001</v>
      </c>
      <c r="D8" s="74">
        <v>3109.77</v>
      </c>
      <c r="E8" s="74">
        <f>E9+E10+E11</f>
        <v>1372.5700000000002</v>
      </c>
      <c r="F8" s="74">
        <f>F9+F10+F11</f>
        <v>1737.1999999999998</v>
      </c>
      <c r="G8" s="52">
        <f t="shared" si="1"/>
        <v>364.62999999999965</v>
      </c>
      <c r="H8" s="52">
        <f t="shared" si="0"/>
        <v>2716.453</v>
      </c>
      <c r="K8" s="59"/>
      <c r="L8" s="59"/>
      <c r="M8" s="59"/>
    </row>
    <row r="9" spans="1:13" ht="12.75" customHeight="1">
      <c r="A9" s="48" t="s">
        <v>5</v>
      </c>
      <c r="B9" s="71">
        <v>964.8</v>
      </c>
      <c r="C9" s="71">
        <v>8.5</v>
      </c>
      <c r="D9" s="71">
        <v>478</v>
      </c>
      <c r="E9" s="71">
        <v>243</v>
      </c>
      <c r="F9" s="71">
        <v>235</v>
      </c>
      <c r="G9" s="52">
        <f t="shared" si="1"/>
        <v>-8</v>
      </c>
      <c r="H9" s="52">
        <f t="shared" si="0"/>
        <v>469.5</v>
      </c>
      <c r="K9" s="59"/>
      <c r="L9" s="59"/>
      <c r="M9" s="59"/>
    </row>
    <row r="10" spans="1:13" ht="12.75" customHeight="1">
      <c r="A10" s="48" t="s">
        <v>24</v>
      </c>
      <c r="B10" s="71">
        <v>4058.13</v>
      </c>
      <c r="C10" s="71">
        <v>60</v>
      </c>
      <c r="D10" s="71">
        <v>1064.4000000000001</v>
      </c>
      <c r="E10" s="71">
        <v>429.5</v>
      </c>
      <c r="F10" s="71">
        <v>634.9</v>
      </c>
      <c r="G10" s="52">
        <f t="shared" si="1"/>
        <v>205.39999999999998</v>
      </c>
      <c r="H10" s="52">
        <f t="shared" si="0"/>
        <v>1004.4000000000001</v>
      </c>
      <c r="K10" s="59"/>
      <c r="L10" s="59"/>
      <c r="M10" s="59"/>
    </row>
    <row r="11" spans="1:13" ht="12.75" customHeight="1">
      <c r="A11" s="79" t="s">
        <v>6</v>
      </c>
      <c r="B11" s="71">
        <v>5926.3729999999996</v>
      </c>
      <c r="C11" s="71">
        <v>324.81700000000001</v>
      </c>
      <c r="D11" s="71">
        <v>1567.37</v>
      </c>
      <c r="E11" s="71">
        <v>700.07</v>
      </c>
      <c r="F11" s="71">
        <v>867.3</v>
      </c>
      <c r="G11" s="52">
        <f t="shared" si="1"/>
        <v>167.2299999999999</v>
      </c>
      <c r="H11" s="52">
        <f t="shared" si="0"/>
        <v>1242.5529999999999</v>
      </c>
      <c r="K11" s="59"/>
      <c r="L11" s="59"/>
      <c r="M11" s="59"/>
    </row>
    <row r="12" spans="1:13" ht="12.75" customHeight="1">
      <c r="A12" s="72" t="s">
        <v>43</v>
      </c>
      <c r="B12" s="74">
        <v>5719.71</v>
      </c>
      <c r="C12" s="74">
        <v>393.31</v>
      </c>
      <c r="D12" s="74">
        <f>E12+F12</f>
        <v>1210</v>
      </c>
      <c r="E12" s="74">
        <f>E13+E14+E15</f>
        <v>610</v>
      </c>
      <c r="F12" s="74">
        <f>F13+F14+F15</f>
        <v>600</v>
      </c>
      <c r="G12" s="52">
        <f t="shared" si="1"/>
        <v>-10</v>
      </c>
      <c r="H12" s="52">
        <f t="shared" si="0"/>
        <v>816.69</v>
      </c>
      <c r="J12" s="49"/>
      <c r="K12" s="59"/>
      <c r="L12" s="59"/>
      <c r="M12" s="59"/>
    </row>
    <row r="13" spans="1:13" ht="12.75" customHeight="1">
      <c r="A13" s="48" t="s">
        <v>5</v>
      </c>
      <c r="B13" s="71">
        <v>456</v>
      </c>
      <c r="C13" s="71">
        <v>8.5</v>
      </c>
      <c r="D13" s="71">
        <f t="shared" ref="D13:D15" si="2">E13+F13</f>
        <v>170</v>
      </c>
      <c r="E13" s="71">
        <v>70</v>
      </c>
      <c r="F13" s="71">
        <v>100</v>
      </c>
      <c r="G13" s="52">
        <f t="shared" si="1"/>
        <v>30</v>
      </c>
      <c r="H13" s="52">
        <f t="shared" si="0"/>
        <v>161.5</v>
      </c>
      <c r="J13" s="49"/>
      <c r="K13" s="59"/>
      <c r="L13" s="59"/>
      <c r="M13" s="59"/>
    </row>
    <row r="14" spans="1:13" ht="12.75" customHeight="1">
      <c r="A14" s="48" t="s">
        <v>24</v>
      </c>
      <c r="B14" s="71">
        <v>1800</v>
      </c>
      <c r="C14" s="71">
        <v>60</v>
      </c>
      <c r="D14" s="71">
        <f t="shared" si="2"/>
        <v>400</v>
      </c>
      <c r="E14" s="71">
        <v>200</v>
      </c>
      <c r="F14" s="71">
        <v>200</v>
      </c>
      <c r="G14" s="52">
        <f t="shared" si="1"/>
        <v>0</v>
      </c>
      <c r="H14" s="52">
        <f t="shared" si="0"/>
        <v>340</v>
      </c>
      <c r="I14" s="76"/>
      <c r="J14" s="49"/>
      <c r="K14" s="59"/>
      <c r="L14" s="59"/>
      <c r="M14" s="59"/>
    </row>
    <row r="15" spans="1:13" ht="12.75" customHeight="1">
      <c r="A15" s="79" t="s">
        <v>6</v>
      </c>
      <c r="B15" s="71">
        <v>3463.71</v>
      </c>
      <c r="C15" s="71">
        <v>324.81</v>
      </c>
      <c r="D15" s="71">
        <f t="shared" si="2"/>
        <v>640</v>
      </c>
      <c r="E15" s="71">
        <v>340</v>
      </c>
      <c r="F15" s="71">
        <v>300</v>
      </c>
      <c r="G15" s="52">
        <f t="shared" si="1"/>
        <v>-40</v>
      </c>
      <c r="H15" s="52">
        <f t="shared" si="0"/>
        <v>315.19</v>
      </c>
      <c r="J15" s="49"/>
      <c r="K15" s="59"/>
      <c r="L15" s="59"/>
      <c r="M15" s="59"/>
    </row>
    <row r="16" spans="1:13" ht="12.75" customHeight="1">
      <c r="A16" s="72" t="s">
        <v>41</v>
      </c>
      <c r="B16" s="100">
        <v>9.8552356059260688</v>
      </c>
      <c r="C16" s="100">
        <v>15.32865772174474</v>
      </c>
      <c r="D16" s="100">
        <v>4.862916666666667</v>
      </c>
      <c r="E16" s="100">
        <v>5.27</v>
      </c>
      <c r="F16" s="100">
        <v>4.4558333333333335</v>
      </c>
      <c r="G16" s="52">
        <f t="shared" si="1"/>
        <v>-0.81416666666666604</v>
      </c>
      <c r="H16" s="52">
        <f t="shared" si="0"/>
        <v>-10.465741055078073</v>
      </c>
      <c r="J16" s="5"/>
      <c r="K16" s="81"/>
      <c r="L16" s="59"/>
      <c r="M16" s="59"/>
    </row>
    <row r="17" spans="1:13" ht="12.75" customHeight="1">
      <c r="A17" s="48" t="s">
        <v>5</v>
      </c>
      <c r="B17" s="101">
        <v>3.6194728260869566</v>
      </c>
      <c r="C17" s="101">
        <v>5</v>
      </c>
      <c r="D17" s="101">
        <v>2.31</v>
      </c>
      <c r="E17" s="101">
        <v>2.65</v>
      </c>
      <c r="F17" s="101">
        <v>1.97</v>
      </c>
      <c r="G17" s="52">
        <f t="shared" si="1"/>
        <v>-0.67999999999999994</v>
      </c>
      <c r="H17" s="52">
        <f t="shared" si="0"/>
        <v>-2.69</v>
      </c>
      <c r="J17" s="71"/>
      <c r="K17" s="24"/>
      <c r="L17" s="59"/>
      <c r="M17" s="59"/>
    </row>
    <row r="18" spans="1:13" ht="12.75" customHeight="1">
      <c r="A18" s="48" t="s">
        <v>24</v>
      </c>
      <c r="B18" s="101">
        <v>8.0835155172413806</v>
      </c>
      <c r="C18" s="101">
        <v>13.97</v>
      </c>
      <c r="D18" s="101">
        <v>3.7700000000000005</v>
      </c>
      <c r="E18" s="101">
        <v>4.3150000000000004</v>
      </c>
      <c r="F18" s="101">
        <v>3.2250000000000001</v>
      </c>
      <c r="G18" s="52">
        <f t="shared" si="1"/>
        <v>-1.0900000000000003</v>
      </c>
      <c r="H18" s="52">
        <f t="shared" si="0"/>
        <v>-10.199999999999999</v>
      </c>
      <c r="L18" s="59"/>
      <c r="M18" s="59"/>
    </row>
    <row r="19" spans="1:13" ht="12.75" customHeight="1">
      <c r="A19" s="48" t="s">
        <v>6</v>
      </c>
      <c r="B19" s="101">
        <v>11.278135577538727</v>
      </c>
      <c r="C19" s="101">
        <v>15.77</v>
      </c>
      <c r="D19" s="101">
        <v>6.4675000000000002</v>
      </c>
      <c r="E19" s="101">
        <v>6.83</v>
      </c>
      <c r="F19" s="101">
        <v>6.1050000000000004</v>
      </c>
      <c r="G19" s="52">
        <f t="shared" si="1"/>
        <v>-0.72499999999999964</v>
      </c>
      <c r="H19" s="52">
        <f t="shared" si="0"/>
        <v>-9.3024999999999984</v>
      </c>
      <c r="J19" s="71"/>
      <c r="K19" s="69"/>
      <c r="L19" s="59"/>
      <c r="M19" s="59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7" t="s">
        <v>70</v>
      </c>
      <c r="B22" s="88"/>
      <c r="C22" s="89"/>
      <c r="D22" s="89"/>
      <c r="E22" s="89"/>
      <c r="F22" s="89"/>
      <c r="G22" s="89"/>
      <c r="H22" s="89"/>
    </row>
    <row r="23" spans="1:13" ht="12.75" customHeight="1">
      <c r="A23" s="90" t="s">
        <v>0</v>
      </c>
      <c r="B23" s="90"/>
      <c r="C23" s="91"/>
      <c r="D23" s="91"/>
      <c r="E23" s="91"/>
      <c r="F23" s="91"/>
      <c r="G23" s="91"/>
      <c r="H23" s="92"/>
      <c r="I23" s="74"/>
      <c r="L23" s="83"/>
    </row>
    <row r="24" spans="1:13" ht="26.25" customHeight="1">
      <c r="A24" s="41"/>
      <c r="B24" s="99" t="s">
        <v>110</v>
      </c>
      <c r="C24" s="39" t="s">
        <v>113</v>
      </c>
      <c r="D24" s="39" t="s">
        <v>114</v>
      </c>
      <c r="E24" s="39">
        <v>42736</v>
      </c>
      <c r="F24" s="39">
        <v>42767</v>
      </c>
      <c r="G24" s="147" t="s">
        <v>2</v>
      </c>
      <c r="H24" s="147" t="s">
        <v>3</v>
      </c>
    </row>
    <row r="25" spans="1:13" ht="12.75" customHeight="1">
      <c r="A25" s="93" t="s">
        <v>40</v>
      </c>
      <c r="B25" s="94">
        <v>6675</v>
      </c>
      <c r="C25" s="94">
        <v>1200</v>
      </c>
      <c r="D25" s="94">
        <f>E25+F25</f>
        <v>1735</v>
      </c>
      <c r="E25" s="94">
        <f>E26</f>
        <v>535</v>
      </c>
      <c r="F25" s="94">
        <f>F27+F29</f>
        <v>1200</v>
      </c>
      <c r="G25" s="52">
        <f>+F25-E25</f>
        <v>665</v>
      </c>
      <c r="H25" s="52">
        <f>+D25-C25</f>
        <v>535</v>
      </c>
      <c r="I25" s="71"/>
      <c r="J25" s="5"/>
      <c r="K25" s="5"/>
      <c r="L25" s="83"/>
    </row>
    <row r="26" spans="1:13" ht="12.75" customHeight="1">
      <c r="A26" s="95" t="s">
        <v>67</v>
      </c>
      <c r="B26" s="96">
        <v>3649</v>
      </c>
      <c r="C26" s="96">
        <v>900</v>
      </c>
      <c r="D26" s="96">
        <f>E26</f>
        <v>535</v>
      </c>
      <c r="E26" s="96">
        <v>535</v>
      </c>
      <c r="F26" s="96" t="s">
        <v>1</v>
      </c>
      <c r="G26" s="52">
        <f>-E26</f>
        <v>-535</v>
      </c>
      <c r="H26" s="52">
        <f>+D26-C26</f>
        <v>-365</v>
      </c>
      <c r="I26" s="71"/>
      <c r="J26" s="151"/>
      <c r="K26" s="156"/>
      <c r="L26" s="83"/>
    </row>
    <row r="27" spans="1:13" ht="12.75" customHeight="1">
      <c r="A27" s="95" t="s">
        <v>68</v>
      </c>
      <c r="B27" s="96">
        <v>1970</v>
      </c>
      <c r="C27" s="96" t="s">
        <v>1</v>
      </c>
      <c r="D27" s="96">
        <f>F27</f>
        <v>700</v>
      </c>
      <c r="E27" s="96" t="s">
        <v>1</v>
      </c>
      <c r="F27" s="96">
        <v>700</v>
      </c>
      <c r="G27" s="52">
        <f>F27</f>
        <v>700</v>
      </c>
      <c r="H27" s="149">
        <f>D27</f>
        <v>700</v>
      </c>
      <c r="I27" s="71"/>
      <c r="J27" s="151"/>
      <c r="K27" s="156"/>
      <c r="L27" s="83"/>
    </row>
    <row r="28" spans="1:13" ht="12.75" customHeight="1">
      <c r="A28" s="95" t="s">
        <v>69</v>
      </c>
      <c r="B28" s="96">
        <v>1056</v>
      </c>
      <c r="C28" s="96">
        <v>300</v>
      </c>
      <c r="D28" s="96" t="s">
        <v>1</v>
      </c>
      <c r="E28" s="96" t="s">
        <v>1</v>
      </c>
      <c r="F28" s="96" t="s">
        <v>1</v>
      </c>
      <c r="G28" s="52" t="s">
        <v>1</v>
      </c>
      <c r="H28" s="52">
        <f>-C28</f>
        <v>-300</v>
      </c>
      <c r="I28" s="53"/>
      <c r="J28" s="151"/>
      <c r="K28" s="156"/>
      <c r="L28" s="83"/>
    </row>
    <row r="29" spans="1:13" ht="12.75" customHeight="1">
      <c r="A29" s="95" t="s">
        <v>115</v>
      </c>
      <c r="B29" s="96" t="s">
        <v>1</v>
      </c>
      <c r="C29" s="96" t="s">
        <v>1</v>
      </c>
      <c r="D29" s="96">
        <f>F29</f>
        <v>500</v>
      </c>
      <c r="E29" s="96" t="s">
        <v>1</v>
      </c>
      <c r="F29" s="96">
        <v>500</v>
      </c>
      <c r="G29" s="52">
        <f>+F29</f>
        <v>500</v>
      </c>
      <c r="H29" s="52">
        <f>D29</f>
        <v>500</v>
      </c>
      <c r="I29" s="53"/>
      <c r="J29" s="151"/>
      <c r="K29" s="156"/>
      <c r="L29" s="83"/>
    </row>
    <row r="30" spans="1:13" ht="12.75" customHeight="1">
      <c r="A30" s="95"/>
      <c r="B30" s="96"/>
      <c r="C30" s="96"/>
      <c r="D30" s="96"/>
      <c r="E30" s="96"/>
      <c r="F30" s="96"/>
      <c r="G30" s="52"/>
      <c r="H30" s="52"/>
      <c r="I30" s="53"/>
      <c r="J30" s="151"/>
      <c r="K30" s="156"/>
      <c r="L30" s="83"/>
    </row>
    <row r="31" spans="1:13" ht="12.75" customHeight="1">
      <c r="A31" s="93" t="s">
        <v>42</v>
      </c>
      <c r="B31" s="94">
        <v>11562.787</v>
      </c>
      <c r="C31" s="94">
        <v>579.55999999999995</v>
      </c>
      <c r="D31" s="94">
        <f>E31+F31</f>
        <v>4117.8</v>
      </c>
      <c r="E31" s="94">
        <f>E32</f>
        <v>1236.8</v>
      </c>
      <c r="F31" s="94">
        <f>F33+F35</f>
        <v>2881</v>
      </c>
      <c r="G31" s="52">
        <f>+F31-E31</f>
        <v>1644.2</v>
      </c>
      <c r="H31" s="52">
        <f>+D31-C31</f>
        <v>3538.2400000000002</v>
      </c>
      <c r="I31" s="53"/>
      <c r="J31" s="151"/>
      <c r="K31" s="156"/>
      <c r="L31" s="83"/>
    </row>
    <row r="32" spans="1:13" ht="12.75" customHeight="1">
      <c r="A32" s="95" t="s">
        <v>67</v>
      </c>
      <c r="B32" s="96">
        <v>5584.95</v>
      </c>
      <c r="C32" s="96">
        <v>539.5</v>
      </c>
      <c r="D32" s="94">
        <f>E32</f>
        <v>1236.8</v>
      </c>
      <c r="E32" s="96">
        <v>1236.8</v>
      </c>
      <c r="F32" s="96" t="s">
        <v>1</v>
      </c>
      <c r="G32" s="52">
        <f>-E32</f>
        <v>-1236.8</v>
      </c>
      <c r="H32" s="52">
        <f>+D32-C32</f>
        <v>697.3</v>
      </c>
      <c r="I32" s="53"/>
      <c r="J32" s="157"/>
      <c r="K32" s="156"/>
      <c r="L32" s="83"/>
    </row>
    <row r="33" spans="1:12" ht="12.75" customHeight="1">
      <c r="A33" s="95" t="s">
        <v>68</v>
      </c>
      <c r="B33" s="96">
        <v>4714.3999999999996</v>
      </c>
      <c r="C33" s="96" t="s">
        <v>1</v>
      </c>
      <c r="D33" s="94">
        <f>F33</f>
        <v>1535.5</v>
      </c>
      <c r="E33" s="96" t="s">
        <v>1</v>
      </c>
      <c r="F33" s="96">
        <v>1535.5</v>
      </c>
      <c r="G33" s="52">
        <f>+F33</f>
        <v>1535.5</v>
      </c>
      <c r="H33" s="52">
        <f>+D33</f>
        <v>1535.5</v>
      </c>
      <c r="I33" s="53"/>
      <c r="J33" s="158"/>
      <c r="K33" s="156"/>
      <c r="L33" s="83"/>
    </row>
    <row r="34" spans="1:12" ht="12.75" customHeight="1">
      <c r="A34" s="95" t="s">
        <v>69</v>
      </c>
      <c r="B34" s="96">
        <v>1263.4369999999999</v>
      </c>
      <c r="C34" s="96">
        <v>40.06</v>
      </c>
      <c r="D34" s="94" t="s">
        <v>1</v>
      </c>
      <c r="E34" s="96" t="s">
        <v>1</v>
      </c>
      <c r="F34" s="96" t="s">
        <v>1</v>
      </c>
      <c r="G34" s="52" t="s">
        <v>1</v>
      </c>
      <c r="H34" s="52">
        <f>-C34</f>
        <v>-40.06</v>
      </c>
      <c r="I34" s="75"/>
      <c r="J34" s="158"/>
      <c r="K34" s="156"/>
      <c r="L34" s="83"/>
    </row>
    <row r="35" spans="1:12" ht="12.75" customHeight="1">
      <c r="A35" s="95" t="s">
        <v>115</v>
      </c>
      <c r="B35" s="96" t="s">
        <v>1</v>
      </c>
      <c r="C35" s="96" t="s">
        <v>1</v>
      </c>
      <c r="D35" s="94">
        <f>F35</f>
        <v>1345.5</v>
      </c>
      <c r="E35" s="96" t="s">
        <v>1</v>
      </c>
      <c r="F35" s="96">
        <v>1345.5</v>
      </c>
      <c r="G35" s="52">
        <f>+F35</f>
        <v>1345.5</v>
      </c>
      <c r="H35" s="52">
        <f>+D35</f>
        <v>1345.5</v>
      </c>
      <c r="I35" s="75"/>
      <c r="J35" s="158"/>
      <c r="K35" s="156"/>
      <c r="L35" s="83"/>
    </row>
    <row r="36" spans="1:12" ht="12.75" customHeight="1">
      <c r="A36" s="97"/>
      <c r="B36" s="96"/>
      <c r="C36" s="96"/>
      <c r="D36" s="96"/>
      <c r="E36" s="96"/>
      <c r="F36" s="96"/>
      <c r="G36" s="52"/>
      <c r="H36" s="52"/>
      <c r="I36" s="71"/>
      <c r="J36" s="158"/>
      <c r="K36" s="156"/>
      <c r="L36" s="83"/>
    </row>
    <row r="37" spans="1:12" ht="12.75" customHeight="1">
      <c r="A37" s="98" t="s">
        <v>43</v>
      </c>
      <c r="B37" s="94">
        <v>7994.65</v>
      </c>
      <c r="C37" s="94">
        <v>578.79999999999995</v>
      </c>
      <c r="D37" s="94">
        <f>E37+F37</f>
        <v>2185</v>
      </c>
      <c r="E37" s="94">
        <f>E38</f>
        <v>785</v>
      </c>
      <c r="F37" s="94">
        <f>F39+F41</f>
        <v>1400</v>
      </c>
      <c r="G37" s="52">
        <f>+F37-E37</f>
        <v>615</v>
      </c>
      <c r="H37" s="52">
        <f>+D37-C37</f>
        <v>1606.2</v>
      </c>
      <c r="I37" s="71"/>
      <c r="J37" s="158"/>
      <c r="K37" s="156"/>
      <c r="L37" s="83"/>
    </row>
    <row r="38" spans="1:12" ht="12.75" customHeight="1">
      <c r="A38" s="95" t="s">
        <v>67</v>
      </c>
      <c r="B38" s="96">
        <v>4758.5</v>
      </c>
      <c r="C38" s="96">
        <v>539.5</v>
      </c>
      <c r="D38" s="96">
        <f>E38</f>
        <v>785</v>
      </c>
      <c r="E38" s="96">
        <v>785</v>
      </c>
      <c r="F38" s="96" t="s">
        <v>1</v>
      </c>
      <c r="G38" s="52">
        <f>-E38</f>
        <v>-785</v>
      </c>
      <c r="H38" s="52">
        <f>+D38-C38</f>
        <v>245.5</v>
      </c>
      <c r="I38" s="71"/>
      <c r="J38" s="158"/>
      <c r="K38" s="156"/>
      <c r="L38" s="83"/>
    </row>
    <row r="39" spans="1:12" ht="12.75" customHeight="1">
      <c r="A39" s="95" t="s">
        <v>68</v>
      </c>
      <c r="B39" s="96">
        <v>2140.85</v>
      </c>
      <c r="C39" s="96" t="s">
        <v>1</v>
      </c>
      <c r="D39" s="96">
        <f>F39</f>
        <v>700</v>
      </c>
      <c r="E39" s="96" t="s">
        <v>1</v>
      </c>
      <c r="F39" s="96">
        <v>700</v>
      </c>
      <c r="G39" s="52">
        <f>+F39</f>
        <v>700</v>
      </c>
      <c r="H39" s="52">
        <f>+D39</f>
        <v>700</v>
      </c>
      <c r="I39" s="71"/>
      <c r="J39" s="158"/>
      <c r="K39" s="156"/>
      <c r="L39" s="83"/>
    </row>
    <row r="40" spans="1:12" ht="12.75" customHeight="1">
      <c r="A40" s="95" t="s">
        <v>69</v>
      </c>
      <c r="B40" s="96">
        <v>1095.3</v>
      </c>
      <c r="C40" s="96">
        <v>39.299999999999997</v>
      </c>
      <c r="D40" s="96" t="s">
        <v>1</v>
      </c>
      <c r="E40" s="96" t="s">
        <v>1</v>
      </c>
      <c r="F40" s="96" t="s">
        <v>1</v>
      </c>
      <c r="G40" s="52" t="s">
        <v>1</v>
      </c>
      <c r="H40" s="52">
        <f>-C40</f>
        <v>-39.299999999999997</v>
      </c>
      <c r="I40" s="71"/>
      <c r="J40" s="158"/>
      <c r="K40" s="156"/>
      <c r="L40" s="83"/>
    </row>
    <row r="41" spans="1:12" ht="12.75" customHeight="1">
      <c r="A41" s="95" t="s">
        <v>115</v>
      </c>
      <c r="B41" s="96" t="s">
        <v>1</v>
      </c>
      <c r="C41" s="96" t="s">
        <v>1</v>
      </c>
      <c r="D41" s="96">
        <f>F41</f>
        <v>700</v>
      </c>
      <c r="E41" s="96" t="s">
        <v>1</v>
      </c>
      <c r="F41" s="96">
        <v>700</v>
      </c>
      <c r="G41" s="52">
        <f>+F41</f>
        <v>700</v>
      </c>
      <c r="H41" s="52">
        <f>+D41</f>
        <v>700</v>
      </c>
      <c r="I41" s="71"/>
      <c r="J41" s="158"/>
      <c r="K41" s="156"/>
      <c r="L41" s="83"/>
    </row>
    <row r="42" spans="1:12" ht="12.75" customHeight="1">
      <c r="A42" s="97"/>
      <c r="B42" s="96"/>
      <c r="C42" s="96"/>
      <c r="D42" s="96"/>
      <c r="E42" s="96"/>
      <c r="F42" s="96"/>
      <c r="G42" s="52"/>
      <c r="H42" s="52"/>
      <c r="I42" s="71"/>
      <c r="J42" s="158"/>
      <c r="K42" s="156"/>
      <c r="L42" s="83"/>
    </row>
    <row r="43" spans="1:12" ht="12.75" customHeight="1">
      <c r="A43" s="98" t="s">
        <v>41</v>
      </c>
      <c r="B43" s="102">
        <v>16.530439658354517</v>
      </c>
      <c r="C43" s="102">
        <v>16.91348652931854</v>
      </c>
      <c r="D43" s="102">
        <v>14.157916666666667</v>
      </c>
      <c r="E43" s="102">
        <f>E44</f>
        <v>13.25</v>
      </c>
      <c r="F43" s="102">
        <v>15.065833333333334</v>
      </c>
      <c r="G43" s="52">
        <f>+F43-E43</f>
        <v>1.8158333333333339</v>
      </c>
      <c r="H43" s="52">
        <f>+D43-C43</f>
        <v>-2.755569862651873</v>
      </c>
      <c r="I43" s="71"/>
      <c r="J43" s="158"/>
      <c r="K43" s="156"/>
      <c r="L43" s="83"/>
    </row>
    <row r="44" spans="1:12" ht="12.75" customHeight="1">
      <c r="A44" s="95" t="s">
        <v>67</v>
      </c>
      <c r="B44" s="103">
        <v>16.118000000000002</v>
      </c>
      <c r="C44" s="103">
        <v>16.600000000000001</v>
      </c>
      <c r="D44" s="103">
        <v>13.25</v>
      </c>
      <c r="E44" s="103">
        <v>13.25</v>
      </c>
      <c r="F44" s="103" t="s">
        <v>1</v>
      </c>
      <c r="G44" s="52">
        <f>-E44</f>
        <v>-13.25</v>
      </c>
      <c r="H44" s="52">
        <f>+D44-C44</f>
        <v>-3.3500000000000014</v>
      </c>
      <c r="I44" s="71"/>
      <c r="J44" s="157"/>
      <c r="K44" s="156"/>
      <c r="L44" s="83"/>
    </row>
    <row r="45" spans="1:12" ht="12.75" customHeight="1">
      <c r="A45" s="95" t="s">
        <v>68</v>
      </c>
      <c r="B45" s="103">
        <v>15.87049164520643</v>
      </c>
      <c r="C45" s="103" t="s">
        <v>1</v>
      </c>
      <c r="D45" s="103">
        <v>12.97</v>
      </c>
      <c r="E45" s="103" t="s">
        <v>1</v>
      </c>
      <c r="F45" s="103">
        <v>12.97</v>
      </c>
      <c r="G45" s="52">
        <f>+F45</f>
        <v>12.97</v>
      </c>
      <c r="H45" s="52">
        <f>+D45</f>
        <v>12.97</v>
      </c>
      <c r="I45" s="71"/>
      <c r="J45" s="5"/>
      <c r="K45" s="5"/>
    </row>
    <row r="46" spans="1:12" ht="12.75" customHeight="1">
      <c r="A46" s="95" t="s">
        <v>69</v>
      </c>
      <c r="B46" s="103">
        <v>19.122499999999999</v>
      </c>
      <c r="C46" s="103">
        <v>20.02</v>
      </c>
      <c r="D46" s="103" t="s">
        <v>1</v>
      </c>
      <c r="E46" s="103" t="s">
        <v>1</v>
      </c>
      <c r="F46" s="103" t="s">
        <v>1</v>
      </c>
      <c r="G46" s="52" t="s">
        <v>1</v>
      </c>
      <c r="H46" s="52">
        <f>-C46</f>
        <v>-20.02</v>
      </c>
      <c r="I46" s="75"/>
      <c r="J46" s="158"/>
      <c r="K46" s="156"/>
      <c r="L46" s="70"/>
    </row>
    <row r="47" spans="1:12" ht="12.75" customHeight="1">
      <c r="A47" s="46" t="s">
        <v>115</v>
      </c>
      <c r="B47" s="73" t="s">
        <v>1</v>
      </c>
      <c r="C47" s="73" t="s">
        <v>1</v>
      </c>
      <c r="D47" s="73">
        <v>18</v>
      </c>
      <c r="E47" s="73" t="s">
        <v>1</v>
      </c>
      <c r="F47" s="73">
        <v>18</v>
      </c>
      <c r="G47" s="52">
        <f>+F47</f>
        <v>18</v>
      </c>
      <c r="H47" s="52">
        <f>+D47</f>
        <v>18</v>
      </c>
      <c r="I47" s="71"/>
      <c r="J47" s="71"/>
      <c r="K47" s="70"/>
      <c r="L47" s="70"/>
    </row>
    <row r="48" spans="1:12" ht="12.75" customHeight="1">
      <c r="A48" s="46"/>
      <c r="B48" s="73"/>
      <c r="C48" s="73"/>
      <c r="D48" s="73"/>
      <c r="E48" s="73"/>
      <c r="F48" s="73"/>
      <c r="G48" s="148"/>
      <c r="H48" s="52"/>
      <c r="I48" s="71"/>
      <c r="J48" s="71"/>
      <c r="K48" s="70"/>
      <c r="L48" s="70"/>
    </row>
    <row r="49" spans="1:12" s="5" customFormat="1" ht="12.75" customHeight="1">
      <c r="A49" s="87" t="s">
        <v>105</v>
      </c>
      <c r="B49" s="88"/>
      <c r="C49" s="89"/>
      <c r="D49" s="89"/>
      <c r="E49" s="89"/>
      <c r="F49" s="89"/>
      <c r="G49" s="150"/>
      <c r="H49" s="89"/>
      <c r="K49" s="81"/>
    </row>
    <row r="50" spans="1:12" ht="12.75" customHeight="1">
      <c r="A50" s="90" t="s">
        <v>100</v>
      </c>
      <c r="B50" s="90"/>
      <c r="C50" s="91"/>
      <c r="D50" s="91"/>
      <c r="E50" s="91"/>
      <c r="F50" s="91"/>
      <c r="G50" s="150"/>
      <c r="H50" s="92"/>
      <c r="I50" s="74"/>
      <c r="J50" s="71"/>
      <c r="K50" s="24"/>
      <c r="L50" s="83"/>
    </row>
    <row r="51" spans="1:12" ht="26.25" customHeight="1">
      <c r="A51" s="41"/>
      <c r="B51" s="99" t="s">
        <v>110</v>
      </c>
      <c r="C51" s="39" t="s">
        <v>113</v>
      </c>
      <c r="D51" s="39" t="s">
        <v>114</v>
      </c>
      <c r="E51" s="39">
        <v>42736</v>
      </c>
      <c r="F51" s="39">
        <v>42767</v>
      </c>
      <c r="G51" s="147" t="s">
        <v>2</v>
      </c>
      <c r="H51" s="147" t="s">
        <v>3</v>
      </c>
    </row>
    <row r="52" spans="1:12" ht="12.75" customHeight="1">
      <c r="A52" s="93" t="s">
        <v>40</v>
      </c>
      <c r="B52" s="94">
        <v>340</v>
      </c>
      <c r="C52" s="94" t="s">
        <v>1</v>
      </c>
      <c r="D52" s="94" t="s">
        <v>1</v>
      </c>
      <c r="E52" s="94" t="s">
        <v>1</v>
      </c>
      <c r="F52" s="94" t="s">
        <v>1</v>
      </c>
      <c r="G52" s="149" t="s">
        <v>1</v>
      </c>
      <c r="H52" s="149" t="s">
        <v>1</v>
      </c>
      <c r="I52" s="71"/>
      <c r="J52" s="71"/>
      <c r="K52" s="69"/>
      <c r="L52" s="83"/>
    </row>
    <row r="53" spans="1:12" ht="12.75" customHeight="1">
      <c r="A53" s="95" t="s">
        <v>69</v>
      </c>
      <c r="B53" s="96">
        <v>340</v>
      </c>
      <c r="C53" s="94" t="s">
        <v>1</v>
      </c>
      <c r="D53" s="94" t="s">
        <v>1</v>
      </c>
      <c r="E53" s="94" t="s">
        <v>1</v>
      </c>
      <c r="F53" s="94" t="s">
        <v>1</v>
      </c>
      <c r="G53" s="149" t="s">
        <v>1</v>
      </c>
      <c r="H53" s="149" t="s">
        <v>1</v>
      </c>
      <c r="I53" s="53"/>
      <c r="J53" s="53"/>
      <c r="K53" s="83"/>
      <c r="L53" s="83"/>
    </row>
    <row r="54" spans="1:12" ht="12.75" customHeight="1">
      <c r="A54" s="95"/>
      <c r="B54" s="96"/>
      <c r="C54" s="94"/>
      <c r="D54" s="94"/>
      <c r="E54" s="94"/>
      <c r="F54" s="94"/>
      <c r="G54" s="149"/>
      <c r="H54" s="149"/>
      <c r="I54" s="53"/>
      <c r="J54" s="53"/>
      <c r="K54" s="83"/>
      <c r="L54" s="83"/>
    </row>
    <row r="55" spans="1:12" ht="12.75" customHeight="1">
      <c r="A55" s="93" t="s">
        <v>42</v>
      </c>
      <c r="B55" s="94">
        <v>49.4</v>
      </c>
      <c r="C55" s="94" t="s">
        <v>1</v>
      </c>
      <c r="D55" s="94" t="s">
        <v>1</v>
      </c>
      <c r="E55" s="94" t="s">
        <v>1</v>
      </c>
      <c r="F55" s="94" t="s">
        <v>1</v>
      </c>
      <c r="G55" s="149" t="s">
        <v>1</v>
      </c>
      <c r="H55" s="149" t="s">
        <v>1</v>
      </c>
      <c r="I55" s="53"/>
      <c r="J55" s="53"/>
      <c r="K55" s="83"/>
      <c r="L55" s="83"/>
    </row>
    <row r="56" spans="1:12" ht="12.75" customHeight="1">
      <c r="A56" s="95" t="s">
        <v>69</v>
      </c>
      <c r="B56" s="96">
        <v>49.4</v>
      </c>
      <c r="C56" s="94" t="s">
        <v>1</v>
      </c>
      <c r="D56" s="94" t="s">
        <v>1</v>
      </c>
      <c r="E56" s="94" t="s">
        <v>1</v>
      </c>
      <c r="F56" s="94" t="s">
        <v>1</v>
      </c>
      <c r="G56" s="149" t="s">
        <v>1</v>
      </c>
      <c r="H56" s="149" t="s">
        <v>1</v>
      </c>
      <c r="I56" s="75"/>
      <c r="J56" s="71"/>
      <c r="K56" s="83"/>
      <c r="L56" s="83"/>
    </row>
    <row r="57" spans="1:12" ht="12.75" customHeight="1">
      <c r="A57" s="97"/>
      <c r="B57" s="96"/>
      <c r="C57" s="94"/>
      <c r="D57" s="94"/>
      <c r="E57" s="94"/>
      <c r="F57" s="94"/>
      <c r="G57" s="149"/>
      <c r="H57" s="149"/>
      <c r="I57" s="71"/>
      <c r="J57" s="71"/>
      <c r="K57" s="83"/>
      <c r="L57" s="83"/>
    </row>
    <row r="58" spans="1:12" ht="12.75" customHeight="1">
      <c r="A58" s="98" t="s">
        <v>43</v>
      </c>
      <c r="B58" s="94">
        <v>49.4</v>
      </c>
      <c r="C58" s="94" t="s">
        <v>1</v>
      </c>
      <c r="D58" s="94" t="s">
        <v>1</v>
      </c>
      <c r="E58" s="94" t="s">
        <v>1</v>
      </c>
      <c r="F58" s="94" t="s">
        <v>1</v>
      </c>
      <c r="G58" s="149" t="s">
        <v>1</v>
      </c>
      <c r="H58" s="149" t="s">
        <v>1</v>
      </c>
      <c r="I58" s="71"/>
      <c r="J58" s="71"/>
      <c r="K58" s="83"/>
      <c r="L58" s="83"/>
    </row>
    <row r="59" spans="1:12" ht="12.75" customHeight="1">
      <c r="A59" s="95" t="s">
        <v>69</v>
      </c>
      <c r="B59" s="96">
        <v>49.4</v>
      </c>
      <c r="C59" s="94" t="s">
        <v>1</v>
      </c>
      <c r="D59" s="94" t="s">
        <v>1</v>
      </c>
      <c r="E59" s="94" t="s">
        <v>1</v>
      </c>
      <c r="F59" s="94" t="s">
        <v>1</v>
      </c>
      <c r="G59" s="149" t="s">
        <v>1</v>
      </c>
      <c r="H59" s="149" t="s">
        <v>1</v>
      </c>
      <c r="I59" s="71"/>
      <c r="J59" s="71"/>
      <c r="K59" s="83"/>
      <c r="L59" s="83"/>
    </row>
    <row r="60" spans="1:12" ht="12.75" customHeight="1">
      <c r="A60" s="97"/>
      <c r="B60" s="96"/>
      <c r="C60" s="94"/>
      <c r="D60" s="94"/>
      <c r="E60" s="94"/>
      <c r="F60" s="94"/>
      <c r="G60" s="149"/>
      <c r="H60" s="149"/>
      <c r="I60" s="71"/>
      <c r="J60" s="71"/>
      <c r="K60" s="83"/>
      <c r="L60" s="83"/>
    </row>
    <row r="61" spans="1:12" ht="12.75" customHeight="1">
      <c r="A61" s="98" t="s">
        <v>41</v>
      </c>
      <c r="B61" s="102">
        <v>1.75</v>
      </c>
      <c r="C61" s="94" t="s">
        <v>1</v>
      </c>
      <c r="D61" s="94" t="s">
        <v>1</v>
      </c>
      <c r="E61" s="94" t="s">
        <v>1</v>
      </c>
      <c r="F61" s="94" t="s">
        <v>1</v>
      </c>
      <c r="G61" s="149" t="s">
        <v>1</v>
      </c>
      <c r="H61" s="149" t="s">
        <v>1</v>
      </c>
      <c r="I61" s="71"/>
      <c r="J61" s="71"/>
      <c r="K61" s="83"/>
      <c r="L61" s="83"/>
    </row>
    <row r="62" spans="1:12" ht="12.75" customHeight="1">
      <c r="A62" s="95" t="s">
        <v>69</v>
      </c>
      <c r="B62" s="103">
        <v>1.75</v>
      </c>
      <c r="C62" s="94" t="s">
        <v>1</v>
      </c>
      <c r="D62" s="94" t="s">
        <v>1</v>
      </c>
      <c r="E62" s="94" t="s">
        <v>1</v>
      </c>
      <c r="F62" s="94" t="s">
        <v>1</v>
      </c>
      <c r="G62" s="149" t="s">
        <v>1</v>
      </c>
      <c r="H62" s="149" t="s">
        <v>1</v>
      </c>
      <c r="I62" s="75"/>
      <c r="J62" s="71"/>
      <c r="K62" s="70"/>
      <c r="L62" s="70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K13" sqref="K13"/>
    </sheetView>
  </sheetViews>
  <sheetFormatPr defaultRowHeight="11.25"/>
  <cols>
    <col min="1" max="1" width="27.28515625" style="161" customWidth="1"/>
    <col min="2" max="2" width="10.7109375" style="161" customWidth="1"/>
    <col min="3" max="4" width="11.140625" style="161" customWidth="1"/>
    <col min="5" max="8" width="10.7109375" style="161" customWidth="1"/>
    <col min="9" max="9" width="9" style="161" customWidth="1"/>
    <col min="10" max="10" width="11.140625" style="161" customWidth="1"/>
    <col min="11" max="16384" width="9.140625" style="161"/>
  </cols>
  <sheetData>
    <row r="1" spans="1:13" ht="12.75">
      <c r="A1" s="159" t="s">
        <v>101</v>
      </c>
      <c r="B1" s="160"/>
      <c r="J1" s="162"/>
    </row>
    <row r="2" spans="1:13" s="165" customFormat="1">
      <c r="A2" s="163" t="s">
        <v>49</v>
      </c>
      <c r="B2" s="163"/>
      <c r="C2" s="164"/>
      <c r="D2" s="164"/>
      <c r="E2" s="164"/>
      <c r="F2" s="164"/>
      <c r="G2" s="164"/>
      <c r="K2" s="166"/>
    </row>
    <row r="3" spans="1:13" ht="26.25" customHeight="1">
      <c r="A3" s="109"/>
      <c r="B3" s="110" t="s">
        <v>110</v>
      </c>
      <c r="C3" s="167" t="s">
        <v>113</v>
      </c>
      <c r="D3" s="167" t="s">
        <v>114</v>
      </c>
      <c r="E3" s="167">
        <v>42736</v>
      </c>
      <c r="F3" s="167">
        <v>42767</v>
      </c>
      <c r="G3" s="112" t="s">
        <v>2</v>
      </c>
      <c r="H3" s="112" t="s">
        <v>3</v>
      </c>
      <c r="I3" s="114"/>
      <c r="J3" s="168"/>
      <c r="K3" s="168"/>
      <c r="L3" s="169"/>
      <c r="M3" s="170"/>
    </row>
    <row r="4" spans="1:13" ht="12.75" customHeight="1">
      <c r="A4" s="171" t="s">
        <v>27</v>
      </c>
      <c r="B4" s="182">
        <v>3.9694913708538309</v>
      </c>
      <c r="C4" s="182">
        <v>10.636403119384759</v>
      </c>
      <c r="D4" s="182">
        <v>1.51978304145219</v>
      </c>
      <c r="E4" s="182">
        <v>1.5</v>
      </c>
      <c r="F4" s="182">
        <v>1.53956608290438</v>
      </c>
      <c r="G4" s="116">
        <f>F4-E4</f>
        <v>3.9566082904380018E-2</v>
      </c>
      <c r="H4" s="116">
        <f>+D4-C4</f>
        <v>-9.1166200779325699</v>
      </c>
      <c r="I4" s="168"/>
      <c r="J4" s="166"/>
      <c r="K4" s="166"/>
      <c r="L4" s="168"/>
      <c r="M4" s="168"/>
    </row>
    <row r="5" spans="1:13">
      <c r="A5" s="119" t="s">
        <v>18</v>
      </c>
      <c r="B5" s="172">
        <v>4.7948202401709796</v>
      </c>
      <c r="C5" s="172">
        <v>9.1357098042450886</v>
      </c>
      <c r="D5" s="172" t="s">
        <v>1</v>
      </c>
      <c r="E5" s="172" t="s">
        <v>1</v>
      </c>
      <c r="F5" s="172" t="s">
        <v>1</v>
      </c>
      <c r="G5" s="116" t="s">
        <v>1</v>
      </c>
      <c r="H5" s="116">
        <f>-C5</f>
        <v>-9.1357098042450886</v>
      </c>
      <c r="I5" s="173"/>
      <c r="J5" s="174"/>
      <c r="K5" s="174"/>
      <c r="L5" s="173"/>
      <c r="M5" s="173"/>
    </row>
    <row r="6" spans="1:13" ht="12.75" customHeight="1">
      <c r="A6" s="119" t="s">
        <v>107</v>
      </c>
      <c r="B6" s="172">
        <v>3.7245906684030565</v>
      </c>
      <c r="C6" s="172">
        <v>10.770773017888894</v>
      </c>
      <c r="D6" s="172">
        <v>1.5229215808311398</v>
      </c>
      <c r="E6" s="172">
        <v>1.5</v>
      </c>
      <c r="F6" s="172">
        <v>1.5458431616622799</v>
      </c>
      <c r="G6" s="116">
        <f>F6-E6</f>
        <v>4.5843161662279863E-2</v>
      </c>
      <c r="H6" s="116">
        <f>+D6-C6</f>
        <v>-9.2478514370577543</v>
      </c>
      <c r="I6" s="175"/>
      <c r="J6" s="174"/>
      <c r="K6" s="174"/>
      <c r="L6" s="175"/>
      <c r="M6" s="175"/>
    </row>
    <row r="7" spans="1:13" ht="12.75" customHeight="1">
      <c r="A7" s="119" t="s">
        <v>106</v>
      </c>
      <c r="B7" s="172">
        <v>4.6082423039477174</v>
      </c>
      <c r="C7" s="172">
        <v>11.34135435643115</v>
      </c>
      <c r="D7" s="172">
        <v>1.5</v>
      </c>
      <c r="E7" s="172">
        <v>1.5</v>
      </c>
      <c r="F7" s="172">
        <v>1.5</v>
      </c>
      <c r="G7" s="116">
        <f>F7-E7</f>
        <v>0</v>
      </c>
      <c r="H7" s="116">
        <f>+D7-C7</f>
        <v>-9.8413543564311503</v>
      </c>
      <c r="I7" s="175"/>
      <c r="J7" s="174"/>
      <c r="K7" s="174"/>
      <c r="L7" s="175"/>
      <c r="M7" s="175"/>
    </row>
    <row r="8" spans="1:13" ht="12.75" customHeight="1">
      <c r="A8" s="119" t="s">
        <v>19</v>
      </c>
      <c r="B8" s="172">
        <v>1.5</v>
      </c>
      <c r="C8" s="172" t="s">
        <v>1</v>
      </c>
      <c r="D8" s="172" t="s">
        <v>1</v>
      </c>
      <c r="E8" s="172" t="s">
        <v>1</v>
      </c>
      <c r="F8" s="172" t="s">
        <v>1</v>
      </c>
      <c r="G8" s="116" t="s">
        <v>1</v>
      </c>
      <c r="H8" s="116" t="s">
        <v>1</v>
      </c>
      <c r="I8" s="175"/>
      <c r="J8" s="166"/>
      <c r="K8" s="166"/>
      <c r="L8" s="175"/>
      <c r="M8" s="175"/>
    </row>
    <row r="9" spans="1:13" ht="12.75" customHeight="1">
      <c r="A9" s="119" t="s">
        <v>20</v>
      </c>
      <c r="B9" s="176" t="s">
        <v>1</v>
      </c>
      <c r="C9" s="176" t="s">
        <v>1</v>
      </c>
      <c r="D9" s="176" t="s">
        <v>1</v>
      </c>
      <c r="E9" s="176" t="s">
        <v>1</v>
      </c>
      <c r="F9" s="176" t="s">
        <v>1</v>
      </c>
      <c r="G9" s="218" t="s">
        <v>1</v>
      </c>
      <c r="H9" s="218" t="s">
        <v>1</v>
      </c>
      <c r="I9" s="173"/>
      <c r="J9" s="166"/>
      <c r="K9" s="166"/>
      <c r="L9" s="173"/>
      <c r="M9" s="173"/>
    </row>
    <row r="10" spans="1:13" ht="12.75" customHeight="1">
      <c r="A10" s="119" t="s">
        <v>44</v>
      </c>
      <c r="B10" s="176" t="s">
        <v>1</v>
      </c>
      <c r="C10" s="176" t="s">
        <v>1</v>
      </c>
      <c r="D10" s="176" t="s">
        <v>1</v>
      </c>
      <c r="E10" s="176" t="s">
        <v>1</v>
      </c>
      <c r="F10" s="176" t="s">
        <v>1</v>
      </c>
      <c r="G10" s="218" t="s">
        <v>1</v>
      </c>
      <c r="H10" s="218" t="s">
        <v>1</v>
      </c>
      <c r="I10" s="173"/>
      <c r="J10" s="166"/>
      <c r="K10" s="166"/>
      <c r="L10" s="173"/>
      <c r="M10" s="173"/>
    </row>
    <row r="11" spans="1:13" ht="12.75" customHeight="1">
      <c r="A11" s="119" t="s">
        <v>108</v>
      </c>
      <c r="B11" s="176" t="s">
        <v>1</v>
      </c>
      <c r="C11" s="176" t="s">
        <v>1</v>
      </c>
      <c r="D11" s="176" t="s">
        <v>1</v>
      </c>
      <c r="E11" s="176" t="s">
        <v>1</v>
      </c>
      <c r="F11" s="176" t="s">
        <v>1</v>
      </c>
      <c r="G11" s="218" t="s">
        <v>1</v>
      </c>
      <c r="H11" s="218" t="s">
        <v>1</v>
      </c>
      <c r="I11" s="173"/>
      <c r="J11" s="166"/>
      <c r="K11" s="166"/>
      <c r="L11" s="173"/>
      <c r="M11" s="173"/>
    </row>
    <row r="12" spans="1:13" ht="12.75" customHeight="1">
      <c r="A12" s="119" t="s">
        <v>109</v>
      </c>
      <c r="B12" s="176" t="s">
        <v>1</v>
      </c>
      <c r="C12" s="176" t="s">
        <v>1</v>
      </c>
      <c r="D12" s="176" t="s">
        <v>1</v>
      </c>
      <c r="E12" s="176" t="s">
        <v>1</v>
      </c>
      <c r="F12" s="176" t="s">
        <v>1</v>
      </c>
      <c r="G12" s="218" t="s">
        <v>1</v>
      </c>
      <c r="H12" s="218" t="s">
        <v>1</v>
      </c>
      <c r="I12" s="173"/>
      <c r="J12" s="166"/>
      <c r="K12" s="166"/>
      <c r="L12" s="173"/>
      <c r="M12" s="173"/>
    </row>
    <row r="13" spans="1:13" ht="12.75" customHeight="1">
      <c r="A13" s="119" t="s">
        <v>54</v>
      </c>
      <c r="B13" s="176" t="s">
        <v>1</v>
      </c>
      <c r="C13" s="176" t="s">
        <v>1</v>
      </c>
      <c r="D13" s="176" t="s">
        <v>1</v>
      </c>
      <c r="E13" s="176" t="s">
        <v>1</v>
      </c>
      <c r="F13" s="176" t="s">
        <v>1</v>
      </c>
      <c r="G13" s="218" t="s">
        <v>1</v>
      </c>
      <c r="H13" s="218" t="s">
        <v>1</v>
      </c>
      <c r="I13" s="173"/>
      <c r="J13" s="177"/>
      <c r="K13" s="178"/>
      <c r="L13" s="173"/>
      <c r="M13" s="173"/>
    </row>
    <row r="14" spans="1:13" ht="12.75" customHeight="1">
      <c r="A14" s="171" t="s">
        <v>46</v>
      </c>
      <c r="B14" s="182">
        <v>6.8892751282890652</v>
      </c>
      <c r="C14" s="182">
        <v>13.459588554901</v>
      </c>
      <c r="D14" s="182">
        <v>2.349444885011895</v>
      </c>
      <c r="E14" s="182">
        <v>3.1988897700237895</v>
      </c>
      <c r="F14" s="182">
        <v>1.5</v>
      </c>
      <c r="G14" s="116">
        <f>F14-E14</f>
        <v>-1.6988897700237895</v>
      </c>
      <c r="H14" s="116">
        <f>+D14-C14</f>
        <v>-11.110143669889105</v>
      </c>
      <c r="I14" s="179"/>
      <c r="J14" s="174"/>
      <c r="K14" s="166"/>
      <c r="L14" s="179"/>
      <c r="M14" s="179"/>
    </row>
    <row r="15" spans="1:13" ht="12.75" customHeight="1">
      <c r="A15" s="119" t="s">
        <v>18</v>
      </c>
      <c r="B15" s="180" t="s">
        <v>1</v>
      </c>
      <c r="C15" s="180" t="s">
        <v>1</v>
      </c>
      <c r="D15" s="180" t="s">
        <v>1</v>
      </c>
      <c r="E15" s="180" t="s">
        <v>1</v>
      </c>
      <c r="F15" s="180" t="s">
        <v>1</v>
      </c>
      <c r="G15" s="154" t="s">
        <v>1</v>
      </c>
      <c r="H15" s="154" t="s">
        <v>1</v>
      </c>
      <c r="I15" s="175"/>
      <c r="J15" s="174"/>
      <c r="K15" s="174"/>
      <c r="L15" s="175"/>
      <c r="M15" s="175"/>
    </row>
    <row r="16" spans="1:13" ht="12.75" customHeight="1">
      <c r="A16" s="119" t="s">
        <v>107</v>
      </c>
      <c r="B16" s="180">
        <v>8.25</v>
      </c>
      <c r="C16" s="180">
        <v>11.75</v>
      </c>
      <c r="D16" s="180" t="s">
        <v>1</v>
      </c>
      <c r="E16" s="180" t="s">
        <v>1</v>
      </c>
      <c r="F16" s="180" t="s">
        <v>1</v>
      </c>
      <c r="G16" s="116" t="s">
        <v>1</v>
      </c>
      <c r="H16" s="116">
        <f>-C16</f>
        <v>-11.75</v>
      </c>
      <c r="I16" s="175"/>
      <c r="J16" s="174"/>
      <c r="K16" s="174"/>
      <c r="L16" s="175"/>
      <c r="M16" s="175"/>
    </row>
    <row r="17" spans="1:13" ht="12.75" customHeight="1">
      <c r="A17" s="119" t="s">
        <v>106</v>
      </c>
      <c r="B17" s="180">
        <v>3.3055555555555549</v>
      </c>
      <c r="C17" s="180" t="s">
        <v>1</v>
      </c>
      <c r="D17" s="180">
        <f>E17</f>
        <v>1.8</v>
      </c>
      <c r="E17" s="180">
        <v>1.8</v>
      </c>
      <c r="F17" s="180" t="s">
        <v>1</v>
      </c>
      <c r="G17" s="116">
        <f>-E17</f>
        <v>-1.8</v>
      </c>
      <c r="H17" s="116">
        <f>D17</f>
        <v>1.8</v>
      </c>
      <c r="I17" s="175"/>
      <c r="J17" s="174"/>
      <c r="K17" s="174"/>
      <c r="L17" s="175"/>
      <c r="M17" s="175"/>
    </row>
    <row r="18" spans="1:13" ht="12.75" customHeight="1">
      <c r="A18" s="119" t="s">
        <v>19</v>
      </c>
      <c r="B18" s="180">
        <v>6.6833333333333398</v>
      </c>
      <c r="C18" s="180">
        <v>13.33333333333335</v>
      </c>
      <c r="D18" s="180">
        <v>1.65</v>
      </c>
      <c r="E18" s="180">
        <v>1.8</v>
      </c>
      <c r="F18" s="180">
        <v>1.5</v>
      </c>
      <c r="G18" s="116">
        <f>F18-E18</f>
        <v>-0.30000000000000004</v>
      </c>
      <c r="H18" s="116">
        <f>+D18-C18</f>
        <v>-11.68333333333335</v>
      </c>
      <c r="I18" s="175"/>
      <c r="J18" s="174"/>
      <c r="K18" s="166"/>
      <c r="L18" s="175"/>
      <c r="M18" s="175"/>
    </row>
    <row r="19" spans="1:13" ht="12.75" customHeight="1">
      <c r="A19" s="119" t="s">
        <v>20</v>
      </c>
      <c r="B19" s="176">
        <v>2</v>
      </c>
      <c r="C19" s="176" t="s">
        <v>1</v>
      </c>
      <c r="D19" s="176" t="s">
        <v>1</v>
      </c>
      <c r="E19" s="176" t="s">
        <v>1</v>
      </c>
      <c r="F19" s="176" t="s">
        <v>1</v>
      </c>
      <c r="G19" s="116" t="s">
        <v>1</v>
      </c>
      <c r="H19" s="116" t="s">
        <v>1</v>
      </c>
      <c r="I19" s="175"/>
      <c r="J19" s="174"/>
      <c r="K19" s="166"/>
      <c r="L19" s="175"/>
      <c r="M19" s="175"/>
    </row>
    <row r="20" spans="1:13" ht="12.75" customHeight="1">
      <c r="A20" s="119" t="s">
        <v>44</v>
      </c>
      <c r="B20" s="176">
        <v>10</v>
      </c>
      <c r="C20" s="180" t="s">
        <v>1</v>
      </c>
      <c r="D20" s="180" t="s">
        <v>1</v>
      </c>
      <c r="E20" s="176" t="s">
        <v>1</v>
      </c>
      <c r="F20" s="176" t="s">
        <v>1</v>
      </c>
      <c r="G20" s="116" t="s">
        <v>1</v>
      </c>
      <c r="H20" s="116" t="s">
        <v>1</v>
      </c>
      <c r="I20" s="175"/>
      <c r="J20" s="174"/>
      <c r="K20" s="166"/>
      <c r="L20" s="175"/>
      <c r="M20" s="175"/>
    </row>
    <row r="21" spans="1:13" ht="12.75" customHeight="1">
      <c r="A21" s="119" t="s">
        <v>108</v>
      </c>
      <c r="B21" s="180">
        <v>12</v>
      </c>
      <c r="C21" s="180" t="s">
        <v>1</v>
      </c>
      <c r="D21" s="180" t="s">
        <v>1</v>
      </c>
      <c r="E21" s="180" t="s">
        <v>1</v>
      </c>
      <c r="F21" s="180" t="s">
        <v>1</v>
      </c>
      <c r="G21" s="116" t="s">
        <v>1</v>
      </c>
      <c r="H21" s="116" t="s">
        <v>1</v>
      </c>
      <c r="I21" s="175"/>
      <c r="J21" s="174"/>
      <c r="K21" s="166"/>
      <c r="L21" s="175"/>
      <c r="M21" s="175"/>
    </row>
    <row r="22" spans="1:13" ht="12.75" customHeight="1">
      <c r="A22" s="119" t="s">
        <v>109</v>
      </c>
      <c r="B22" s="180">
        <v>10.588235294117649</v>
      </c>
      <c r="C22" s="180" t="s">
        <v>1</v>
      </c>
      <c r="D22" s="180" t="s">
        <v>1</v>
      </c>
      <c r="E22" s="180" t="s">
        <v>1</v>
      </c>
      <c r="F22" s="180" t="s">
        <v>1</v>
      </c>
      <c r="G22" s="116" t="s">
        <v>1</v>
      </c>
      <c r="H22" s="116" t="s">
        <v>1</v>
      </c>
      <c r="I22" s="175"/>
      <c r="J22" s="174"/>
      <c r="K22" s="166"/>
      <c r="L22" s="175"/>
      <c r="M22" s="175"/>
    </row>
    <row r="23" spans="1:13" ht="12.75" customHeight="1">
      <c r="A23" s="119" t="s">
        <v>54</v>
      </c>
      <c r="B23" s="176" t="s">
        <v>1</v>
      </c>
      <c r="C23" s="176" t="s">
        <v>1</v>
      </c>
      <c r="D23" s="176">
        <v>6.7</v>
      </c>
      <c r="E23" s="176">
        <v>6.7</v>
      </c>
      <c r="F23" s="180" t="s">
        <v>1</v>
      </c>
      <c r="G23" s="116">
        <f>-E23</f>
        <v>-6.7</v>
      </c>
      <c r="H23" s="116">
        <f>D23</f>
        <v>6.7</v>
      </c>
      <c r="I23" s="175"/>
      <c r="J23" s="177"/>
      <c r="K23" s="177"/>
      <c r="L23" s="175"/>
      <c r="M23" s="175"/>
    </row>
    <row r="24" spans="1:13" ht="12.75" customHeight="1">
      <c r="A24" s="171" t="s">
        <v>47</v>
      </c>
      <c r="B24" s="182">
        <v>2</v>
      </c>
      <c r="C24" s="182" t="s">
        <v>1</v>
      </c>
      <c r="D24" s="182" t="s">
        <v>1</v>
      </c>
      <c r="E24" s="182" t="s">
        <v>1</v>
      </c>
      <c r="F24" s="182" t="s">
        <v>1</v>
      </c>
      <c r="G24" s="116" t="s">
        <v>1</v>
      </c>
      <c r="H24" s="116" t="s">
        <v>1</v>
      </c>
      <c r="I24" s="179"/>
      <c r="J24" s="174"/>
      <c r="K24" s="174"/>
      <c r="L24" s="179"/>
      <c r="M24" s="179"/>
    </row>
    <row r="25" spans="1:13" ht="12.75" customHeight="1">
      <c r="A25" s="119" t="s">
        <v>18</v>
      </c>
      <c r="B25" s="180" t="s">
        <v>1</v>
      </c>
      <c r="C25" s="180" t="s">
        <v>1</v>
      </c>
      <c r="D25" s="180" t="s">
        <v>1</v>
      </c>
      <c r="E25" s="180" t="s">
        <v>1</v>
      </c>
      <c r="F25" s="180" t="s">
        <v>1</v>
      </c>
      <c r="G25" s="154" t="s">
        <v>1</v>
      </c>
      <c r="H25" s="154" t="s">
        <v>1</v>
      </c>
      <c r="I25" s="175"/>
      <c r="J25" s="174"/>
      <c r="K25" s="174"/>
      <c r="L25" s="175"/>
      <c r="M25" s="175"/>
    </row>
    <row r="26" spans="1:13" ht="12.75" customHeight="1">
      <c r="A26" s="119" t="s">
        <v>107</v>
      </c>
      <c r="B26" s="180">
        <v>2</v>
      </c>
      <c r="C26" s="180" t="s">
        <v>1</v>
      </c>
      <c r="D26" s="180" t="s">
        <v>1</v>
      </c>
      <c r="E26" s="180" t="s">
        <v>1</v>
      </c>
      <c r="F26" s="180" t="s">
        <v>1</v>
      </c>
      <c r="G26" s="154" t="s">
        <v>1</v>
      </c>
      <c r="H26" s="154" t="s">
        <v>1</v>
      </c>
      <c r="I26" s="175"/>
      <c r="J26" s="174"/>
      <c r="K26" s="174"/>
      <c r="L26" s="175"/>
      <c r="M26" s="175"/>
    </row>
    <row r="27" spans="1:13" ht="12.75" customHeight="1">
      <c r="A27" s="119" t="s">
        <v>106</v>
      </c>
      <c r="B27" s="180">
        <v>2</v>
      </c>
      <c r="C27" s="180" t="s">
        <v>1</v>
      </c>
      <c r="D27" s="180" t="s">
        <v>1</v>
      </c>
      <c r="E27" s="180" t="s">
        <v>1</v>
      </c>
      <c r="F27" s="180" t="s">
        <v>1</v>
      </c>
      <c r="G27" s="154" t="s">
        <v>1</v>
      </c>
      <c r="H27" s="154" t="s">
        <v>1</v>
      </c>
      <c r="I27" s="175"/>
      <c r="J27" s="174"/>
      <c r="K27" s="174"/>
      <c r="L27" s="175"/>
      <c r="M27" s="175"/>
    </row>
    <row r="28" spans="1:13" ht="12.75" customHeight="1">
      <c r="A28" s="119" t="s">
        <v>19</v>
      </c>
      <c r="B28" s="180" t="s">
        <v>1</v>
      </c>
      <c r="C28" s="180" t="s">
        <v>1</v>
      </c>
      <c r="D28" s="180" t="s">
        <v>1</v>
      </c>
      <c r="E28" s="180" t="s">
        <v>1</v>
      </c>
      <c r="F28" s="180" t="s">
        <v>1</v>
      </c>
      <c r="G28" s="154" t="s">
        <v>1</v>
      </c>
      <c r="H28" s="154" t="s">
        <v>1</v>
      </c>
      <c r="I28" s="175"/>
      <c r="J28" s="174"/>
      <c r="K28" s="174"/>
      <c r="L28" s="175"/>
      <c r="M28" s="175"/>
    </row>
    <row r="29" spans="1:13" ht="12.75" customHeight="1">
      <c r="A29" s="119" t="s">
        <v>20</v>
      </c>
      <c r="B29" s="176" t="s">
        <v>1</v>
      </c>
      <c r="C29" s="176" t="s">
        <v>1</v>
      </c>
      <c r="D29" s="176" t="s">
        <v>1</v>
      </c>
      <c r="E29" s="176" t="s">
        <v>1</v>
      </c>
      <c r="F29" s="176" t="s">
        <v>1</v>
      </c>
      <c r="G29" s="218" t="s">
        <v>1</v>
      </c>
      <c r="H29" s="218" t="s">
        <v>1</v>
      </c>
      <c r="I29" s="175"/>
      <c r="J29" s="174"/>
      <c r="K29" s="174"/>
      <c r="L29" s="175"/>
      <c r="M29" s="175"/>
    </row>
    <row r="30" spans="1:13" ht="12.75" customHeight="1">
      <c r="A30" s="119" t="s">
        <v>44</v>
      </c>
      <c r="B30" s="176" t="s">
        <v>1</v>
      </c>
      <c r="C30" s="176" t="s">
        <v>1</v>
      </c>
      <c r="D30" s="176" t="s">
        <v>1</v>
      </c>
      <c r="E30" s="176" t="s">
        <v>1</v>
      </c>
      <c r="F30" s="176" t="s">
        <v>1</v>
      </c>
      <c r="G30" s="218" t="s">
        <v>1</v>
      </c>
      <c r="H30" s="218" t="s">
        <v>1</v>
      </c>
      <c r="I30" s="175"/>
      <c r="J30" s="174"/>
      <c r="K30" s="174"/>
      <c r="L30" s="175"/>
      <c r="M30" s="175"/>
    </row>
    <row r="31" spans="1:13" ht="12.75" customHeight="1">
      <c r="A31" s="119" t="s">
        <v>108</v>
      </c>
      <c r="B31" s="176" t="s">
        <v>1</v>
      </c>
      <c r="C31" s="176" t="s">
        <v>1</v>
      </c>
      <c r="D31" s="176" t="s">
        <v>1</v>
      </c>
      <c r="E31" s="176" t="s">
        <v>1</v>
      </c>
      <c r="F31" s="176" t="s">
        <v>1</v>
      </c>
      <c r="G31" s="218" t="s">
        <v>1</v>
      </c>
      <c r="H31" s="218" t="s">
        <v>1</v>
      </c>
      <c r="I31" s="175"/>
      <c r="J31" s="174"/>
      <c r="K31" s="174"/>
      <c r="L31" s="175"/>
      <c r="M31" s="175"/>
    </row>
    <row r="32" spans="1:13" ht="12.75" customHeight="1">
      <c r="A32" s="119" t="s">
        <v>109</v>
      </c>
      <c r="B32" s="176" t="s">
        <v>1</v>
      </c>
      <c r="C32" s="176" t="s">
        <v>1</v>
      </c>
      <c r="D32" s="176" t="s">
        <v>1</v>
      </c>
      <c r="E32" s="176" t="s">
        <v>1</v>
      </c>
      <c r="F32" s="176" t="s">
        <v>1</v>
      </c>
      <c r="G32" s="218" t="s">
        <v>1</v>
      </c>
      <c r="H32" s="218" t="s">
        <v>1</v>
      </c>
      <c r="I32" s="175"/>
      <c r="J32" s="174"/>
      <c r="K32" s="174"/>
      <c r="L32" s="175"/>
      <c r="M32" s="175"/>
    </row>
    <row r="33" spans="1:13" ht="12.75" customHeight="1">
      <c r="A33" s="119" t="s">
        <v>54</v>
      </c>
      <c r="B33" s="176" t="s">
        <v>1</v>
      </c>
      <c r="C33" s="176" t="s">
        <v>1</v>
      </c>
      <c r="D33" s="176" t="s">
        <v>1</v>
      </c>
      <c r="E33" s="176" t="s">
        <v>1</v>
      </c>
      <c r="F33" s="176" t="s">
        <v>1</v>
      </c>
      <c r="G33" s="218" t="s">
        <v>1</v>
      </c>
      <c r="H33" s="218" t="s">
        <v>1</v>
      </c>
      <c r="I33" s="175"/>
      <c r="J33" s="165"/>
      <c r="K33" s="165"/>
      <c r="L33" s="175"/>
      <c r="M33" s="175"/>
    </row>
    <row r="34" spans="1:13">
      <c r="D34" s="181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74"/>
  <sheetViews>
    <sheetView workbookViewId="0">
      <selection activeCell="M59" sqref="M59"/>
    </sheetView>
  </sheetViews>
  <sheetFormatPr defaultColWidth="9.140625" defaultRowHeight="11.25"/>
  <cols>
    <col min="1" max="1" width="20.85546875" style="125" bestFit="1" customWidth="1"/>
    <col min="2" max="2" width="10.7109375" style="125" customWidth="1"/>
    <col min="3" max="4" width="11.140625" style="125" customWidth="1"/>
    <col min="5" max="8" width="10.7109375" style="125" customWidth="1"/>
    <col min="9" max="9" width="12.28515625" style="125" bestFit="1" customWidth="1"/>
    <col min="10" max="16384" width="9.140625" style="125"/>
  </cols>
  <sheetData>
    <row r="1" spans="1:10" ht="14.25" customHeight="1">
      <c r="A1" s="124" t="s">
        <v>102</v>
      </c>
    </row>
    <row r="2" spans="1:10" s="128" customFormat="1" ht="12.75" customHeight="1">
      <c r="A2" s="126" t="s">
        <v>50</v>
      </c>
      <c r="B2" s="127"/>
      <c r="C2" s="80"/>
      <c r="D2" s="80"/>
      <c r="E2" s="80"/>
      <c r="F2" s="80"/>
      <c r="G2" s="80"/>
    </row>
    <row r="3" spans="1:10" ht="24" customHeight="1">
      <c r="A3" s="109"/>
      <c r="B3" s="110" t="s">
        <v>110</v>
      </c>
      <c r="C3" s="167" t="s">
        <v>113</v>
      </c>
      <c r="D3" s="167" t="s">
        <v>114</v>
      </c>
      <c r="E3" s="167">
        <v>42736</v>
      </c>
      <c r="F3" s="167">
        <v>42767</v>
      </c>
      <c r="G3" s="111" t="s">
        <v>2</v>
      </c>
      <c r="H3" s="112" t="s">
        <v>3</v>
      </c>
    </row>
    <row r="4" spans="1:10" ht="12.75" customHeight="1">
      <c r="A4" s="113" t="s">
        <v>48</v>
      </c>
      <c r="B4" s="183">
        <v>6402.9181000000008</v>
      </c>
      <c r="C4" s="183">
        <v>2611.7182000000003</v>
      </c>
      <c r="D4" s="183">
        <f>E4+F4</f>
        <v>357.48789999999997</v>
      </c>
      <c r="E4" s="183">
        <v>271.32819999999998</v>
      </c>
      <c r="F4" s="183">
        <f>F5+F15</f>
        <v>86.159700000000001</v>
      </c>
      <c r="G4" s="154">
        <f>F4-E4</f>
        <v>-185.16849999999999</v>
      </c>
      <c r="H4" s="116">
        <f>D4-C4</f>
        <v>-2254.2303000000002</v>
      </c>
      <c r="I4" s="129"/>
    </row>
    <row r="5" spans="1:10" ht="12.75" customHeight="1">
      <c r="A5" s="117" t="s">
        <v>29</v>
      </c>
      <c r="B5" s="152">
        <v>4515.2439000000004</v>
      </c>
      <c r="C5" s="152">
        <v>1881.6365000000001</v>
      </c>
      <c r="D5" s="152">
        <f>E5+F5</f>
        <v>85.587899999999991</v>
      </c>
      <c r="E5" s="152">
        <v>19.1282</v>
      </c>
      <c r="F5" s="152">
        <v>66.459699999999998</v>
      </c>
      <c r="G5" s="154">
        <f>F5-E5</f>
        <v>47.331499999999998</v>
      </c>
      <c r="H5" s="116">
        <f>D5-C5</f>
        <v>-1796.0486000000001</v>
      </c>
      <c r="I5" s="129"/>
    </row>
    <row r="6" spans="1:10" ht="12.75" customHeight="1">
      <c r="A6" s="118" t="s">
        <v>18</v>
      </c>
      <c r="B6" s="153">
        <v>824.73669999999993</v>
      </c>
      <c r="C6" s="153">
        <v>418.46340000000004</v>
      </c>
      <c r="D6" s="153" t="s">
        <v>1</v>
      </c>
      <c r="E6" s="153" t="s">
        <v>1</v>
      </c>
      <c r="F6" s="153" t="s">
        <v>1</v>
      </c>
      <c r="G6" s="116" t="s">
        <v>1</v>
      </c>
      <c r="H6" s="116">
        <f>-C6</f>
        <v>-418.46340000000004</v>
      </c>
      <c r="I6" s="129"/>
      <c r="J6" s="130"/>
    </row>
    <row r="7" spans="1:10" ht="12.75" customHeight="1">
      <c r="A7" s="118" t="s">
        <v>107</v>
      </c>
      <c r="B7" s="153">
        <v>2152.0083999999997</v>
      </c>
      <c r="C7" s="153">
        <v>1237.9284000000002</v>
      </c>
      <c r="D7" s="153">
        <f t="shared" ref="D7:D8" si="0">E7+F7</f>
        <v>65.596199999999996</v>
      </c>
      <c r="E7" s="153">
        <v>8.2364999999999995</v>
      </c>
      <c r="F7" s="153">
        <v>57.359699999999997</v>
      </c>
      <c r="G7" s="154">
        <f>F7-E7</f>
        <v>49.123199999999997</v>
      </c>
      <c r="H7" s="116">
        <f>D7-C7</f>
        <v>-1172.3322000000003</v>
      </c>
      <c r="I7" s="129"/>
      <c r="J7" s="130"/>
    </row>
    <row r="8" spans="1:10" ht="12.75" customHeight="1">
      <c r="A8" s="118" t="s">
        <v>106</v>
      </c>
      <c r="B8" s="153">
        <v>1441.4638000000002</v>
      </c>
      <c r="C8" s="153">
        <v>225.24470000000002</v>
      </c>
      <c r="D8" s="153">
        <f t="shared" si="0"/>
        <v>19.991700000000002</v>
      </c>
      <c r="E8" s="153">
        <v>10.8917</v>
      </c>
      <c r="F8" s="153">
        <v>9.1</v>
      </c>
      <c r="G8" s="154">
        <f>F8-E8</f>
        <v>-1.7917000000000005</v>
      </c>
      <c r="H8" s="116">
        <f>D8-C8</f>
        <v>-205.25300000000001</v>
      </c>
      <c r="I8" s="129"/>
      <c r="J8" s="130"/>
    </row>
    <row r="9" spans="1:10" ht="12.75" customHeight="1">
      <c r="A9" s="118" t="s">
        <v>19</v>
      </c>
      <c r="B9" s="153">
        <v>97.034999999999997</v>
      </c>
      <c r="C9" s="153" t="s">
        <v>1</v>
      </c>
      <c r="D9" s="153"/>
      <c r="E9" s="153" t="s">
        <v>1</v>
      </c>
      <c r="F9" s="153" t="s">
        <v>1</v>
      </c>
      <c r="G9" s="116" t="s">
        <v>1</v>
      </c>
      <c r="H9" s="116" t="s">
        <v>1</v>
      </c>
      <c r="I9" s="129"/>
      <c r="J9" s="130"/>
    </row>
    <row r="10" spans="1:10" ht="12.75" customHeight="1">
      <c r="A10" s="118" t="s">
        <v>20</v>
      </c>
      <c r="B10" s="153" t="s">
        <v>1</v>
      </c>
      <c r="C10" s="153" t="s">
        <v>1</v>
      </c>
      <c r="D10" s="153"/>
      <c r="E10" s="153" t="s">
        <v>1</v>
      </c>
      <c r="F10" s="153" t="s">
        <v>1</v>
      </c>
      <c r="G10" s="116" t="s">
        <v>1</v>
      </c>
      <c r="H10" s="116" t="s">
        <v>1</v>
      </c>
      <c r="J10" s="130"/>
    </row>
    <row r="11" spans="1:10" ht="12.75" customHeight="1">
      <c r="A11" s="118" t="s">
        <v>44</v>
      </c>
      <c r="B11" s="153" t="s">
        <v>1</v>
      </c>
      <c r="C11" s="153" t="s">
        <v>1</v>
      </c>
      <c r="D11" s="153"/>
      <c r="E11" s="153" t="s">
        <v>1</v>
      </c>
      <c r="F11" s="153" t="s">
        <v>1</v>
      </c>
      <c r="G11" s="116" t="s">
        <v>1</v>
      </c>
      <c r="H11" s="116" t="s">
        <v>1</v>
      </c>
      <c r="J11" s="130"/>
    </row>
    <row r="12" spans="1:10" ht="12.75" customHeight="1">
      <c r="A12" s="118" t="s">
        <v>108</v>
      </c>
      <c r="B12" s="153" t="s">
        <v>1</v>
      </c>
      <c r="C12" s="153" t="s">
        <v>1</v>
      </c>
      <c r="D12" s="153"/>
      <c r="E12" s="153" t="s">
        <v>1</v>
      </c>
      <c r="F12" s="153" t="s">
        <v>1</v>
      </c>
      <c r="G12" s="116" t="s">
        <v>1</v>
      </c>
      <c r="H12" s="116" t="s">
        <v>1</v>
      </c>
      <c r="J12" s="130"/>
    </row>
    <row r="13" spans="1:10" ht="12.75" customHeight="1">
      <c r="A13" s="118" t="s">
        <v>109</v>
      </c>
      <c r="B13" s="153" t="s">
        <v>1</v>
      </c>
      <c r="C13" s="153" t="s">
        <v>1</v>
      </c>
      <c r="D13" s="153"/>
      <c r="E13" s="153" t="s">
        <v>1</v>
      </c>
      <c r="F13" s="153" t="s">
        <v>1</v>
      </c>
      <c r="G13" s="116" t="s">
        <v>1</v>
      </c>
      <c r="H13" s="116" t="s">
        <v>1</v>
      </c>
      <c r="J13" s="130"/>
    </row>
    <row r="14" spans="1:10" ht="12.75" customHeight="1">
      <c r="A14" s="118" t="s">
        <v>54</v>
      </c>
      <c r="B14" s="153" t="s">
        <v>1</v>
      </c>
      <c r="C14" s="153" t="s">
        <v>1</v>
      </c>
      <c r="D14" s="153"/>
      <c r="E14" s="153" t="s">
        <v>1</v>
      </c>
      <c r="F14" s="153" t="s">
        <v>1</v>
      </c>
      <c r="G14" s="116" t="s">
        <v>1</v>
      </c>
      <c r="H14" s="116" t="s">
        <v>1</v>
      </c>
      <c r="J14" s="130"/>
    </row>
    <row r="15" spans="1:10" ht="12.75" customHeight="1">
      <c r="A15" s="117" t="s">
        <v>11</v>
      </c>
      <c r="B15" s="152">
        <v>1852.0497</v>
      </c>
      <c r="C15" s="152">
        <v>730.08169999999996</v>
      </c>
      <c r="D15" s="152">
        <f>E15+F15</f>
        <v>271.89999999999998</v>
      </c>
      <c r="E15" s="152">
        <v>252.2</v>
      </c>
      <c r="F15" s="152">
        <v>19.7</v>
      </c>
      <c r="G15" s="154">
        <f>F15-E15</f>
        <v>-232.5</v>
      </c>
      <c r="H15" s="116">
        <f>D15-C15</f>
        <v>-458.18169999999998</v>
      </c>
      <c r="I15" s="129"/>
      <c r="J15" s="130"/>
    </row>
    <row r="16" spans="1:10" ht="12.75" customHeight="1">
      <c r="A16" s="118" t="s">
        <v>18</v>
      </c>
      <c r="B16" s="153" t="s">
        <v>1</v>
      </c>
      <c r="C16" s="153" t="s">
        <v>1</v>
      </c>
      <c r="D16" s="153" t="s">
        <v>1</v>
      </c>
      <c r="E16" s="153" t="s">
        <v>1</v>
      </c>
      <c r="F16" s="153" t="s">
        <v>1</v>
      </c>
      <c r="G16" s="116" t="s">
        <v>1</v>
      </c>
      <c r="H16" s="116" t="s">
        <v>1</v>
      </c>
      <c r="I16" s="129"/>
      <c r="J16" s="130"/>
    </row>
    <row r="17" spans="1:10" ht="12.75" customHeight="1">
      <c r="A17" s="118" t="s">
        <v>107</v>
      </c>
      <c r="B17" s="153">
        <v>362.08170000000001</v>
      </c>
      <c r="C17" s="153">
        <v>330.08170000000001</v>
      </c>
      <c r="D17" s="153" t="s">
        <v>1</v>
      </c>
      <c r="E17" s="153" t="s">
        <v>1</v>
      </c>
      <c r="F17" s="153" t="s">
        <v>1</v>
      </c>
      <c r="G17" s="154" t="s">
        <v>1</v>
      </c>
      <c r="H17" s="116">
        <f>-C17</f>
        <v>-330.08170000000001</v>
      </c>
      <c r="I17" s="129"/>
      <c r="J17" s="130"/>
    </row>
    <row r="18" spans="1:10" ht="12.75" customHeight="1">
      <c r="A18" s="118" t="s">
        <v>106</v>
      </c>
      <c r="B18" s="153">
        <v>390</v>
      </c>
      <c r="C18" s="153" t="s">
        <v>1</v>
      </c>
      <c r="D18" s="153">
        <f>E18</f>
        <v>134</v>
      </c>
      <c r="E18" s="153">
        <v>134</v>
      </c>
      <c r="F18" s="153" t="s">
        <v>1</v>
      </c>
      <c r="G18" s="154">
        <f>-E18</f>
        <v>-134</v>
      </c>
      <c r="H18" s="116">
        <f>D18</f>
        <v>134</v>
      </c>
      <c r="I18" s="129"/>
      <c r="J18" s="130"/>
    </row>
    <row r="19" spans="1:10" ht="12.75" customHeight="1">
      <c r="A19" s="118" t="s">
        <v>19</v>
      </c>
      <c r="B19" s="153">
        <v>569.96799999999996</v>
      </c>
      <c r="C19" s="153">
        <v>400</v>
      </c>
      <c r="D19" s="153">
        <f>E19+F19</f>
        <v>65.900000000000006</v>
      </c>
      <c r="E19" s="153">
        <v>46.2</v>
      </c>
      <c r="F19" s="153">
        <v>19.7</v>
      </c>
      <c r="G19" s="154">
        <f>F19-E19</f>
        <v>-26.500000000000004</v>
      </c>
      <c r="H19" s="116">
        <f>D19-C19</f>
        <v>-334.1</v>
      </c>
      <c r="I19" s="129"/>
      <c r="J19" s="130"/>
    </row>
    <row r="20" spans="1:10" ht="12.75" customHeight="1">
      <c r="A20" s="118" t="s">
        <v>20</v>
      </c>
      <c r="B20" s="153">
        <v>20</v>
      </c>
      <c r="C20" s="153" t="s">
        <v>1</v>
      </c>
      <c r="D20" s="153" t="s">
        <v>1</v>
      </c>
      <c r="E20" s="153" t="s">
        <v>1</v>
      </c>
      <c r="F20" s="153" t="s">
        <v>1</v>
      </c>
      <c r="G20" s="116" t="s">
        <v>1</v>
      </c>
      <c r="H20" s="116" t="s">
        <v>1</v>
      </c>
      <c r="I20" s="129"/>
      <c r="J20" s="130"/>
    </row>
    <row r="21" spans="1:10" ht="12.75" customHeight="1">
      <c r="A21" s="118" t="s">
        <v>44</v>
      </c>
      <c r="B21" s="153">
        <v>100</v>
      </c>
      <c r="C21" s="153" t="s">
        <v>1</v>
      </c>
      <c r="D21" s="153" t="s">
        <v>1</v>
      </c>
      <c r="E21" s="153" t="s">
        <v>1</v>
      </c>
      <c r="F21" s="153" t="s">
        <v>1</v>
      </c>
      <c r="G21" s="116" t="s">
        <v>1</v>
      </c>
      <c r="H21" s="116" t="s">
        <v>1</v>
      </c>
      <c r="I21" s="129"/>
      <c r="J21" s="130"/>
    </row>
    <row r="22" spans="1:10" ht="12.75" customHeight="1">
      <c r="A22" s="118" t="s">
        <v>108</v>
      </c>
      <c r="B22" s="153">
        <v>190</v>
      </c>
      <c r="C22" s="153" t="s">
        <v>1</v>
      </c>
      <c r="D22" s="153" t="s">
        <v>1</v>
      </c>
      <c r="E22" s="153" t="s">
        <v>1</v>
      </c>
      <c r="F22" s="153" t="s">
        <v>1</v>
      </c>
      <c r="G22" s="116" t="s">
        <v>1</v>
      </c>
      <c r="H22" s="116" t="s">
        <v>1</v>
      </c>
      <c r="I22" s="129"/>
      <c r="J22" s="130"/>
    </row>
    <row r="23" spans="1:10" ht="12.75" customHeight="1">
      <c r="A23" s="118" t="s">
        <v>109</v>
      </c>
      <c r="B23" s="153">
        <v>220</v>
      </c>
      <c r="C23" s="153" t="s">
        <v>1</v>
      </c>
      <c r="D23" s="153" t="s">
        <v>1</v>
      </c>
      <c r="E23" s="153" t="s">
        <v>1</v>
      </c>
      <c r="F23" s="153" t="s">
        <v>1</v>
      </c>
      <c r="G23" s="116" t="s">
        <v>1</v>
      </c>
      <c r="H23" s="116" t="s">
        <v>1</v>
      </c>
      <c r="I23" s="129"/>
      <c r="J23" s="130"/>
    </row>
    <row r="24" spans="1:10" ht="12.75" customHeight="1">
      <c r="A24" s="119" t="s">
        <v>54</v>
      </c>
      <c r="B24" s="153" t="s">
        <v>1</v>
      </c>
      <c r="C24" s="153" t="s">
        <v>1</v>
      </c>
      <c r="D24" s="153">
        <f>E24</f>
        <v>72</v>
      </c>
      <c r="E24" s="153">
        <v>72</v>
      </c>
      <c r="F24" s="153" t="s">
        <v>1</v>
      </c>
      <c r="G24" s="154">
        <f>-E24</f>
        <v>-72</v>
      </c>
      <c r="H24" s="116">
        <f>D24</f>
        <v>72</v>
      </c>
      <c r="I24" s="129"/>
      <c r="J24" s="130"/>
    </row>
    <row r="25" spans="1:10" ht="12.75" customHeight="1">
      <c r="A25" s="117" t="s">
        <v>12</v>
      </c>
      <c r="B25" s="152">
        <v>35.624499999999998</v>
      </c>
      <c r="C25" s="152" t="s">
        <v>1</v>
      </c>
      <c r="D25" s="152" t="s">
        <v>1</v>
      </c>
      <c r="E25" s="152" t="s">
        <v>1</v>
      </c>
      <c r="F25" s="152" t="s">
        <v>1</v>
      </c>
      <c r="G25" s="116" t="s">
        <v>1</v>
      </c>
      <c r="H25" s="116" t="s">
        <v>1</v>
      </c>
      <c r="I25" s="131"/>
      <c r="J25" s="130"/>
    </row>
    <row r="26" spans="1:10" ht="12.75" customHeight="1">
      <c r="A26" s="118" t="s">
        <v>18</v>
      </c>
      <c r="B26" s="153" t="s">
        <v>1</v>
      </c>
      <c r="C26" s="153" t="s">
        <v>1</v>
      </c>
      <c r="D26" s="153" t="s">
        <v>1</v>
      </c>
      <c r="E26" s="153" t="s">
        <v>1</v>
      </c>
      <c r="F26" s="153" t="s">
        <v>1</v>
      </c>
      <c r="G26" s="116" t="s">
        <v>1</v>
      </c>
      <c r="H26" s="116" t="s">
        <v>1</v>
      </c>
      <c r="I26" s="131"/>
      <c r="J26" s="130"/>
    </row>
    <row r="27" spans="1:10" ht="12.75" customHeight="1">
      <c r="A27" s="118" t="s">
        <v>107</v>
      </c>
      <c r="B27" s="153">
        <v>17.7499</v>
      </c>
      <c r="C27" s="153" t="s">
        <v>1</v>
      </c>
      <c r="D27" s="153" t="s">
        <v>1</v>
      </c>
      <c r="E27" s="153" t="s">
        <v>1</v>
      </c>
      <c r="F27" s="153" t="s">
        <v>1</v>
      </c>
      <c r="G27" s="116" t="s">
        <v>1</v>
      </c>
      <c r="H27" s="116" t="s">
        <v>1</v>
      </c>
      <c r="I27" s="131"/>
      <c r="J27" s="130"/>
    </row>
    <row r="28" spans="1:10" ht="12.75" customHeight="1">
      <c r="A28" s="118" t="s">
        <v>106</v>
      </c>
      <c r="B28" s="153">
        <v>17.874599999999997</v>
      </c>
      <c r="C28" s="153" t="s">
        <v>1</v>
      </c>
      <c r="D28" s="153" t="s">
        <v>1</v>
      </c>
      <c r="E28" s="153" t="s">
        <v>1</v>
      </c>
      <c r="F28" s="153" t="s">
        <v>1</v>
      </c>
      <c r="G28" s="116" t="s">
        <v>1</v>
      </c>
      <c r="H28" s="116" t="s">
        <v>1</v>
      </c>
      <c r="I28" s="131"/>
      <c r="J28" s="130"/>
    </row>
    <row r="29" spans="1:10" ht="12.75" customHeight="1">
      <c r="A29" s="118" t="s">
        <v>19</v>
      </c>
      <c r="B29" s="153" t="s">
        <v>1</v>
      </c>
      <c r="C29" s="153" t="s">
        <v>1</v>
      </c>
      <c r="D29" s="153" t="s">
        <v>1</v>
      </c>
      <c r="E29" s="153" t="s">
        <v>1</v>
      </c>
      <c r="F29" s="153" t="s">
        <v>1</v>
      </c>
      <c r="G29" s="116" t="s">
        <v>1</v>
      </c>
      <c r="H29" s="116" t="s">
        <v>1</v>
      </c>
      <c r="I29" s="131"/>
      <c r="J29" s="130"/>
    </row>
    <row r="30" spans="1:10" ht="12.75" customHeight="1">
      <c r="A30" s="118" t="s">
        <v>20</v>
      </c>
      <c r="B30" s="153" t="s">
        <v>1</v>
      </c>
      <c r="C30" s="153" t="s">
        <v>1</v>
      </c>
      <c r="D30" s="153" t="s">
        <v>1</v>
      </c>
      <c r="E30" s="153" t="s">
        <v>1</v>
      </c>
      <c r="F30" s="153" t="s">
        <v>1</v>
      </c>
      <c r="G30" s="116" t="s">
        <v>1</v>
      </c>
      <c r="H30" s="116" t="s">
        <v>1</v>
      </c>
      <c r="I30" s="131"/>
      <c r="J30" s="130"/>
    </row>
    <row r="31" spans="1:10" ht="12.75" customHeight="1">
      <c r="A31" s="118" t="s">
        <v>44</v>
      </c>
      <c r="B31" s="153" t="s">
        <v>1</v>
      </c>
      <c r="C31" s="153" t="s">
        <v>1</v>
      </c>
      <c r="D31" s="153" t="s">
        <v>1</v>
      </c>
      <c r="E31" s="153" t="s">
        <v>1</v>
      </c>
      <c r="F31" s="153" t="s">
        <v>1</v>
      </c>
      <c r="G31" s="116" t="s">
        <v>1</v>
      </c>
      <c r="H31" s="116" t="s">
        <v>1</v>
      </c>
      <c r="I31" s="131"/>
      <c r="J31" s="130"/>
    </row>
    <row r="32" spans="1:10" ht="12.75" customHeight="1">
      <c r="A32" s="118" t="s">
        <v>108</v>
      </c>
      <c r="B32" s="153" t="s">
        <v>1</v>
      </c>
      <c r="C32" s="153" t="s">
        <v>1</v>
      </c>
      <c r="D32" s="153" t="s">
        <v>1</v>
      </c>
      <c r="E32" s="153" t="s">
        <v>1</v>
      </c>
      <c r="F32" s="153" t="s">
        <v>1</v>
      </c>
      <c r="G32" s="116" t="s">
        <v>1</v>
      </c>
      <c r="H32" s="116" t="s">
        <v>1</v>
      </c>
      <c r="I32" s="131"/>
      <c r="J32" s="130"/>
    </row>
    <row r="33" spans="1:17" ht="12.75" customHeight="1">
      <c r="A33" s="118" t="s">
        <v>109</v>
      </c>
      <c r="B33" s="153" t="s">
        <v>1</v>
      </c>
      <c r="C33" s="153" t="s">
        <v>1</v>
      </c>
      <c r="D33" s="153" t="s">
        <v>1</v>
      </c>
      <c r="E33" s="153" t="s">
        <v>1</v>
      </c>
      <c r="F33" s="153" t="s">
        <v>1</v>
      </c>
      <c r="G33" s="116" t="s">
        <v>1</v>
      </c>
      <c r="H33" s="116" t="s">
        <v>1</v>
      </c>
      <c r="I33" s="131"/>
      <c r="J33" s="130"/>
    </row>
    <row r="34" spans="1:17" ht="12.75" customHeight="1">
      <c r="A34" s="119" t="s">
        <v>54</v>
      </c>
      <c r="B34" s="153" t="s">
        <v>1</v>
      </c>
      <c r="C34" s="153" t="s">
        <v>1</v>
      </c>
      <c r="D34" s="153" t="s">
        <v>1</v>
      </c>
      <c r="E34" s="153" t="s">
        <v>1</v>
      </c>
      <c r="F34" s="153" t="s">
        <v>1</v>
      </c>
      <c r="G34" s="116" t="s">
        <v>1</v>
      </c>
      <c r="H34" s="116" t="s">
        <v>1</v>
      </c>
      <c r="I34" s="131"/>
      <c r="J34" s="130"/>
    </row>
    <row r="36" spans="1:17" ht="14.25" customHeight="1">
      <c r="A36" s="124" t="s">
        <v>103</v>
      </c>
    </row>
    <row r="37" spans="1:17" ht="12.75" customHeight="1">
      <c r="A37" s="132" t="s">
        <v>4</v>
      </c>
    </row>
    <row r="38" spans="1:17" ht="21">
      <c r="A38" s="120"/>
      <c r="B38" s="110" t="s">
        <v>99</v>
      </c>
      <c r="C38" s="167">
        <v>42370</v>
      </c>
      <c r="D38" s="167">
        <v>42401</v>
      </c>
      <c r="E38" s="110" t="s">
        <v>110</v>
      </c>
      <c r="F38" s="167">
        <v>42736</v>
      </c>
      <c r="G38" s="167">
        <v>42767</v>
      </c>
      <c r="H38" s="112" t="s">
        <v>2</v>
      </c>
      <c r="I38" s="112" t="s">
        <v>30</v>
      </c>
      <c r="J38" s="133"/>
    </row>
    <row r="39" spans="1:17" ht="12.75" customHeight="1">
      <c r="A39" s="121" t="s">
        <v>51</v>
      </c>
      <c r="B39" s="114">
        <v>102877.68537794999</v>
      </c>
      <c r="C39" s="114">
        <v>99415.721913279995</v>
      </c>
      <c r="D39" s="114">
        <v>96279.085588169997</v>
      </c>
      <c r="E39" s="114">
        <v>107079.35494352</v>
      </c>
      <c r="F39" s="114">
        <v>106074.38436101</v>
      </c>
      <c r="G39" s="114">
        <v>105917.42918870998</v>
      </c>
      <c r="H39" s="146">
        <f>G39/F39-1</f>
        <v>-1.4796708295363725E-3</v>
      </c>
      <c r="I39" s="146">
        <f>G39/E39-1</f>
        <v>-1.0851071669444434E-2</v>
      </c>
      <c r="M39" s="134"/>
      <c r="N39" s="134"/>
    </row>
    <row r="40" spans="1:17" ht="12.75" customHeight="1">
      <c r="A40" s="145" t="s">
        <v>31</v>
      </c>
      <c r="B40" s="122">
        <v>42225.592244900006</v>
      </c>
      <c r="C40" s="122">
        <v>38578.556158479994</v>
      </c>
      <c r="D40" s="122">
        <v>36253.252379780002</v>
      </c>
      <c r="E40" s="122">
        <v>41297.613612809997</v>
      </c>
      <c r="F40" s="122">
        <v>40424.61057207</v>
      </c>
      <c r="G40" s="122">
        <v>39559.246636119999</v>
      </c>
      <c r="H40" s="146">
        <f t="shared" ref="H40:H53" si="1">G40/F40-1</f>
        <v>-2.1406858933302741E-2</v>
      </c>
      <c r="I40" s="146">
        <f t="shared" ref="I40:I53" si="2">G40/E40-1</f>
        <v>-4.2093642334596781E-2</v>
      </c>
      <c r="M40" s="134"/>
      <c r="N40" s="134"/>
      <c r="O40" s="134"/>
      <c r="P40" s="134"/>
      <c r="Q40" s="134"/>
    </row>
    <row r="41" spans="1:17" ht="12.75" customHeight="1">
      <c r="A41" s="145" t="s">
        <v>32</v>
      </c>
      <c r="B41" s="122">
        <v>47128.88711009</v>
      </c>
      <c r="C41" s="122">
        <v>47294.405114230001</v>
      </c>
      <c r="D41" s="122">
        <v>46924.155835969999</v>
      </c>
      <c r="E41" s="122">
        <v>52664.350551279997</v>
      </c>
      <c r="F41" s="122">
        <v>52715.013251119999</v>
      </c>
      <c r="G41" s="122">
        <v>53206.336049110003</v>
      </c>
      <c r="H41" s="146">
        <f t="shared" si="1"/>
        <v>9.3203580477059234E-3</v>
      </c>
      <c r="I41" s="146">
        <f t="shared" si="2"/>
        <v>1.0291316462780031E-2</v>
      </c>
      <c r="M41" s="134"/>
      <c r="N41" s="134"/>
    </row>
    <row r="42" spans="1:17" ht="12.75" customHeight="1">
      <c r="A42" s="145" t="s">
        <v>33</v>
      </c>
      <c r="B42" s="122">
        <v>7108.0608438300005</v>
      </c>
      <c r="C42" s="122">
        <v>6796.0574864699993</v>
      </c>
      <c r="D42" s="122">
        <v>6937.4559913900011</v>
      </c>
      <c r="E42" s="122">
        <v>7255.3443159199996</v>
      </c>
      <c r="F42" s="122">
        <v>6999.9748246099998</v>
      </c>
      <c r="G42" s="122">
        <v>6945.8309731999989</v>
      </c>
      <c r="H42" s="146">
        <f t="shared" si="1"/>
        <v>-7.7348637340303172E-3</v>
      </c>
      <c r="I42" s="146">
        <f t="shared" si="2"/>
        <v>-4.2660048819578855E-2</v>
      </c>
      <c r="M42" s="134"/>
      <c r="N42" s="134"/>
    </row>
    <row r="43" spans="1:17" ht="12.75" customHeight="1">
      <c r="A43" s="145" t="s">
        <v>34</v>
      </c>
      <c r="B43" s="122">
        <v>6415.1451791299996</v>
      </c>
      <c r="C43" s="122">
        <v>6746.7031540999997</v>
      </c>
      <c r="D43" s="122">
        <v>6164.22138103</v>
      </c>
      <c r="E43" s="122">
        <v>5862.0464635099997</v>
      </c>
      <c r="F43" s="122">
        <v>5934.7857132099998</v>
      </c>
      <c r="G43" s="122">
        <v>6206.0155302799994</v>
      </c>
      <c r="H43" s="146">
        <f t="shared" si="1"/>
        <v>4.5701703511599412E-2</v>
      </c>
      <c r="I43" s="146">
        <f t="shared" si="2"/>
        <v>5.8677301333439624E-2</v>
      </c>
      <c r="M43" s="134"/>
      <c r="N43" s="134"/>
    </row>
    <row r="44" spans="1:17" ht="12.75" customHeight="1">
      <c r="A44" s="135" t="s">
        <v>38</v>
      </c>
      <c r="B44" s="114">
        <v>35383.464017800005</v>
      </c>
      <c r="C44" s="114">
        <v>32924.39280519</v>
      </c>
      <c r="D44" s="114">
        <v>34476.43175797</v>
      </c>
      <c r="E44" s="114">
        <v>52427.116345850001</v>
      </c>
      <c r="F44" s="114">
        <v>52157.209767400003</v>
      </c>
      <c r="G44" s="114">
        <v>51772.373098270007</v>
      </c>
      <c r="H44" s="146">
        <f t="shared" si="1"/>
        <v>-7.3783983239558149E-3</v>
      </c>
      <c r="I44" s="146">
        <f t="shared" si="2"/>
        <v>-1.2488637430691396E-2</v>
      </c>
      <c r="K44" s="136"/>
      <c r="L44" s="136"/>
      <c r="M44" s="134"/>
      <c r="N44" s="134"/>
    </row>
    <row r="45" spans="1:17" ht="12.75" customHeight="1">
      <c r="A45" s="145" t="s">
        <v>31</v>
      </c>
      <c r="B45" s="122">
        <v>12997.217447359999</v>
      </c>
      <c r="C45" s="122">
        <v>11052.995694460002</v>
      </c>
      <c r="D45" s="122">
        <v>11968.85700398</v>
      </c>
      <c r="E45" s="122">
        <v>19032.125394899998</v>
      </c>
      <c r="F45" s="122">
        <v>19000.958244869998</v>
      </c>
      <c r="G45" s="122">
        <v>18161.825527320001</v>
      </c>
      <c r="H45" s="146">
        <f t="shared" si="1"/>
        <v>-4.416265257445906E-2</v>
      </c>
      <c r="I45" s="146">
        <f t="shared" si="2"/>
        <v>-4.57279389202222E-2</v>
      </c>
      <c r="K45" s="136"/>
      <c r="L45" s="136"/>
      <c r="M45" s="134"/>
      <c r="N45" s="137"/>
    </row>
    <row r="46" spans="1:17" ht="12.75" customHeight="1">
      <c r="A46" s="145" t="s">
        <v>32</v>
      </c>
      <c r="B46" s="122">
        <v>15860.4432707</v>
      </c>
      <c r="C46" s="122">
        <v>15597.77565041</v>
      </c>
      <c r="D46" s="122">
        <v>16042.488075449999</v>
      </c>
      <c r="E46" s="122">
        <v>26644.560841449998</v>
      </c>
      <c r="F46" s="122">
        <v>26637.94062958</v>
      </c>
      <c r="G46" s="122">
        <v>27409.1046475</v>
      </c>
      <c r="H46" s="146">
        <f t="shared" si="1"/>
        <v>2.8949836199562151E-2</v>
      </c>
      <c r="I46" s="146">
        <f t="shared" si="2"/>
        <v>2.8694179296084643E-2</v>
      </c>
      <c r="K46" s="136"/>
      <c r="L46" s="136"/>
      <c r="M46" s="134"/>
      <c r="N46" s="137"/>
    </row>
    <row r="47" spans="1:17" ht="12.75" customHeight="1">
      <c r="A47" s="145" t="s">
        <v>33</v>
      </c>
      <c r="B47" s="122">
        <v>6112.2815589399997</v>
      </c>
      <c r="C47" s="122">
        <v>5864.5740435400003</v>
      </c>
      <c r="D47" s="122">
        <v>6037.0776711199996</v>
      </c>
      <c r="E47" s="122">
        <v>6033.4467798400001</v>
      </c>
      <c r="F47" s="122">
        <v>5764.6097167400003</v>
      </c>
      <c r="G47" s="122">
        <v>5428.1880507899996</v>
      </c>
      <c r="H47" s="146">
        <f t="shared" si="1"/>
        <v>-5.8359833966392771E-2</v>
      </c>
      <c r="I47" s="146">
        <f t="shared" si="2"/>
        <v>-0.10031724006788223</v>
      </c>
      <c r="K47" s="136"/>
      <c r="L47" s="136"/>
      <c r="M47" s="134"/>
      <c r="N47" s="137"/>
    </row>
    <row r="48" spans="1:17" ht="12.75" customHeight="1">
      <c r="A48" s="145" t="s">
        <v>34</v>
      </c>
      <c r="B48" s="122">
        <v>413.52174080000003</v>
      </c>
      <c r="C48" s="122">
        <v>409.04741677999999</v>
      </c>
      <c r="D48" s="122">
        <v>428.00900741999999</v>
      </c>
      <c r="E48" s="122">
        <v>716.98332965999998</v>
      </c>
      <c r="F48" s="122">
        <v>753.70117620999997</v>
      </c>
      <c r="G48" s="122">
        <v>773.25487266000005</v>
      </c>
      <c r="H48" s="146">
        <f t="shared" si="1"/>
        <v>2.5943566319381661E-2</v>
      </c>
      <c r="I48" s="146">
        <f t="shared" si="2"/>
        <v>7.8483753627416331E-2</v>
      </c>
      <c r="K48" s="136"/>
      <c r="L48" s="136"/>
      <c r="M48" s="134"/>
      <c r="N48" s="137"/>
    </row>
    <row r="49" spans="1:14" ht="12.75" customHeight="1">
      <c r="A49" s="135" t="s">
        <v>39</v>
      </c>
      <c r="B49" s="115">
        <v>67494.221360149997</v>
      </c>
      <c r="C49" s="115">
        <v>66491.329108089994</v>
      </c>
      <c r="D49" s="115">
        <v>61802.653830199997</v>
      </c>
      <c r="E49" s="115">
        <v>54652.238597669995</v>
      </c>
      <c r="F49" s="115">
        <f>F39-F44</f>
        <v>53917.174593609998</v>
      </c>
      <c r="G49" s="115">
        <f>G39-G44</f>
        <v>54145.056090439975</v>
      </c>
      <c r="H49" s="146">
        <f t="shared" si="1"/>
        <v>4.2265103568128737E-3</v>
      </c>
      <c r="I49" s="146">
        <f t="shared" si="2"/>
        <v>-9.2801780904843145E-3</v>
      </c>
      <c r="K49" s="138"/>
      <c r="L49" s="138"/>
      <c r="M49" s="134"/>
    </row>
    <row r="50" spans="1:14" ht="12.75" customHeight="1">
      <c r="A50" s="145" t="s">
        <v>31</v>
      </c>
      <c r="B50" s="122">
        <v>29228.374797540007</v>
      </c>
      <c r="C50" s="122">
        <v>27525.560464019993</v>
      </c>
      <c r="D50" s="122">
        <v>24284.395375800003</v>
      </c>
      <c r="E50" s="122">
        <v>22265.488217909999</v>
      </c>
      <c r="F50" s="155">
        <f t="shared" ref="F50:G53" si="3">F40-F45</f>
        <v>21423.652327200001</v>
      </c>
      <c r="G50" s="155">
        <f t="shared" si="3"/>
        <v>21397.421108799997</v>
      </c>
      <c r="H50" s="146">
        <f t="shared" si="1"/>
        <v>-1.224404597282458E-3</v>
      </c>
      <c r="I50" s="146">
        <f t="shared" si="2"/>
        <v>-3.8987113177771815E-2</v>
      </c>
      <c r="K50" s="136"/>
      <c r="L50" s="136"/>
      <c r="M50" s="134"/>
      <c r="N50" s="136"/>
    </row>
    <row r="51" spans="1:14" ht="12.75" customHeight="1">
      <c r="A51" s="145" t="s">
        <v>32</v>
      </c>
      <c r="B51" s="122">
        <v>31268.443839389998</v>
      </c>
      <c r="C51" s="122">
        <v>31696.629463820002</v>
      </c>
      <c r="D51" s="122">
        <v>30881.667760520002</v>
      </c>
      <c r="E51" s="122">
        <v>26019.789709829998</v>
      </c>
      <c r="F51" s="155">
        <f t="shared" si="3"/>
        <v>26077.072621539999</v>
      </c>
      <c r="G51" s="155">
        <f t="shared" si="3"/>
        <v>25797.231401610003</v>
      </c>
      <c r="H51" s="146">
        <f t="shared" si="1"/>
        <v>-1.0731312674216453E-2</v>
      </c>
      <c r="I51" s="146">
        <f t="shared" si="2"/>
        <v>-8.5534245549999666E-3</v>
      </c>
      <c r="J51" s="139"/>
      <c r="K51" s="140"/>
      <c r="L51" s="140"/>
      <c r="M51" s="140"/>
      <c r="N51" s="140"/>
    </row>
    <row r="52" spans="1:14" ht="12.75" customHeight="1">
      <c r="A52" s="145" t="s">
        <v>33</v>
      </c>
      <c r="B52" s="122">
        <v>995.77928489000078</v>
      </c>
      <c r="C52" s="122">
        <v>931.483442929999</v>
      </c>
      <c r="D52" s="122">
        <v>900.3783202700015</v>
      </c>
      <c r="E52" s="122">
        <v>1221.8975360799996</v>
      </c>
      <c r="F52" s="155">
        <f t="shared" si="3"/>
        <v>1235.3651078699995</v>
      </c>
      <c r="G52" s="155">
        <f t="shared" si="3"/>
        <v>1517.6429224099993</v>
      </c>
      <c r="H52" s="146">
        <f t="shared" si="1"/>
        <v>0.22849748041427165</v>
      </c>
      <c r="I52" s="146">
        <f t="shared" si="2"/>
        <v>0.2420377958030655</v>
      </c>
      <c r="J52" s="139"/>
      <c r="K52" s="140"/>
      <c r="L52" s="140"/>
      <c r="M52" s="140"/>
      <c r="N52" s="140"/>
    </row>
    <row r="53" spans="1:14" ht="12.75" customHeight="1">
      <c r="A53" s="145" t="s">
        <v>34</v>
      </c>
      <c r="B53" s="122">
        <v>6001.6234383299998</v>
      </c>
      <c r="C53" s="122">
        <v>6337.6557373199994</v>
      </c>
      <c r="D53" s="122">
        <v>5736.2123736100002</v>
      </c>
      <c r="E53" s="122">
        <v>5145.0631338499998</v>
      </c>
      <c r="F53" s="155">
        <f t="shared" si="3"/>
        <v>5181.0845369999997</v>
      </c>
      <c r="G53" s="155">
        <f t="shared" si="3"/>
        <v>5432.7606576199996</v>
      </c>
      <c r="H53" s="146">
        <f t="shared" si="1"/>
        <v>4.8575953320716847E-2</v>
      </c>
      <c r="I53" s="146">
        <f t="shared" si="2"/>
        <v>5.5917199903185333E-2</v>
      </c>
      <c r="J53" s="139"/>
      <c r="K53" s="140"/>
      <c r="L53" s="140"/>
      <c r="M53" s="140"/>
      <c r="N53" s="140"/>
    </row>
    <row r="54" spans="1:14">
      <c r="A54" s="44"/>
      <c r="B54" s="122"/>
      <c r="C54" s="122"/>
      <c r="D54" s="122"/>
      <c r="E54" s="122"/>
      <c r="F54" s="122"/>
      <c r="G54" s="122"/>
      <c r="H54" s="122"/>
      <c r="I54" s="123"/>
      <c r="J54" s="123"/>
      <c r="K54" s="134"/>
      <c r="L54" s="134"/>
      <c r="M54" s="134"/>
      <c r="N54" s="134"/>
    </row>
    <row r="55" spans="1:14" ht="14.25" customHeight="1">
      <c r="A55" s="124" t="s">
        <v>104</v>
      </c>
      <c r="C55" s="141"/>
      <c r="D55" s="141"/>
      <c r="E55" s="141"/>
      <c r="F55" s="141"/>
      <c r="G55" s="141"/>
      <c r="H55" s="141"/>
      <c r="K55" s="142"/>
      <c r="L55" s="142"/>
      <c r="M55" s="140"/>
      <c r="N55" s="137"/>
    </row>
    <row r="56" spans="1:14" ht="12.75" customHeight="1">
      <c r="A56" s="132" t="s">
        <v>4</v>
      </c>
      <c r="B56" s="132"/>
      <c r="C56" s="132"/>
      <c r="D56" s="132"/>
      <c r="E56" s="132"/>
      <c r="F56" s="132"/>
      <c r="G56" s="132"/>
      <c r="H56" s="133"/>
      <c r="I56" s="133"/>
      <c r="J56" s="133"/>
      <c r="K56" s="142"/>
      <c r="L56" s="142"/>
      <c r="M56" s="140"/>
      <c r="N56" s="137"/>
    </row>
    <row r="57" spans="1:14" s="137" customFormat="1" ht="21">
      <c r="A57" s="120"/>
      <c r="B57" s="110" t="s">
        <v>99</v>
      </c>
      <c r="C57" s="167">
        <v>42370</v>
      </c>
      <c r="D57" s="167">
        <v>42401</v>
      </c>
      <c r="E57" s="110" t="s">
        <v>110</v>
      </c>
      <c r="F57" s="167">
        <v>42736</v>
      </c>
      <c r="G57" s="167">
        <v>42767</v>
      </c>
      <c r="H57" s="112" t="s">
        <v>2</v>
      </c>
      <c r="I57" s="112" t="s">
        <v>30</v>
      </c>
      <c r="J57" s="143"/>
      <c r="K57" s="142"/>
      <c r="L57" s="142"/>
      <c r="M57" s="140"/>
    </row>
    <row r="58" spans="1:14" ht="12.75" customHeight="1">
      <c r="A58" s="121" t="s">
        <v>13</v>
      </c>
      <c r="B58" s="114">
        <v>93953.516248369997</v>
      </c>
      <c r="C58" s="114">
        <v>96328.869459230002</v>
      </c>
      <c r="D58" s="114">
        <v>93180.489870229998</v>
      </c>
      <c r="E58" s="114">
        <v>93498.997186809996</v>
      </c>
      <c r="F58" s="114">
        <v>92060.325207379996</v>
      </c>
      <c r="G58" s="114">
        <v>92619.138731109997</v>
      </c>
      <c r="H58" s="146">
        <f>G58/F58-1</f>
        <v>6.0700798359247798E-3</v>
      </c>
      <c r="I58" s="146">
        <f>G58/E58-1</f>
        <v>-9.4103517917101254E-3</v>
      </c>
      <c r="J58" s="144"/>
      <c r="K58" s="137"/>
      <c r="L58" s="137"/>
      <c r="M58" s="140"/>
      <c r="N58" s="137"/>
    </row>
    <row r="59" spans="1:14" ht="12.75" customHeight="1">
      <c r="A59" s="145" t="s">
        <v>35</v>
      </c>
      <c r="B59" s="122">
        <v>65526.569945980002</v>
      </c>
      <c r="C59" s="122">
        <v>64642.240426600001</v>
      </c>
      <c r="D59" s="122">
        <v>62846.091084629988</v>
      </c>
      <c r="E59" s="122">
        <v>62965.857004129997</v>
      </c>
      <c r="F59" s="122">
        <v>56115.030632609996</v>
      </c>
      <c r="G59" s="122">
        <v>57177.483934279997</v>
      </c>
      <c r="H59" s="146">
        <f t="shared" ref="H59:H69" si="4">G59/F59-1</f>
        <v>1.8933488758581918E-2</v>
      </c>
      <c r="I59" s="146">
        <f t="shared" ref="I59:I69" si="5">G59/E59-1</f>
        <v>-9.1928758620252515E-2</v>
      </c>
      <c r="J59" s="144"/>
      <c r="K59" s="137"/>
      <c r="M59" s="140"/>
      <c r="N59" s="137"/>
    </row>
    <row r="60" spans="1:14" ht="12.75" customHeight="1">
      <c r="A60" s="145" t="s">
        <v>36</v>
      </c>
      <c r="B60" s="122">
        <v>27523.470896840001</v>
      </c>
      <c r="C60" s="122">
        <v>30882.891254260001</v>
      </c>
      <c r="D60" s="122">
        <v>29522.629361660001</v>
      </c>
      <c r="E60" s="122">
        <v>29729.21311045</v>
      </c>
      <c r="F60" s="122">
        <v>35141.502738939998</v>
      </c>
      <c r="G60" s="122">
        <v>34620.816882339997</v>
      </c>
      <c r="H60" s="146">
        <f t="shared" si="4"/>
        <v>-1.4816835252268068E-2</v>
      </c>
      <c r="I60" s="146">
        <f t="shared" si="5"/>
        <v>0.16453862245585538</v>
      </c>
      <c r="J60" s="144"/>
      <c r="K60" s="137"/>
      <c r="M60" s="140"/>
      <c r="N60" s="137"/>
    </row>
    <row r="61" spans="1:14" ht="12.75" customHeight="1">
      <c r="A61" s="145" t="s">
        <v>37</v>
      </c>
      <c r="B61" s="122">
        <v>903.47540555</v>
      </c>
      <c r="C61" s="122">
        <v>803.73777837</v>
      </c>
      <c r="D61" s="122">
        <v>811.76942393999991</v>
      </c>
      <c r="E61" s="122">
        <v>803.92707223000002</v>
      </c>
      <c r="F61" s="122">
        <v>803.79183582999997</v>
      </c>
      <c r="G61" s="122">
        <v>820.83791449</v>
      </c>
      <c r="H61" s="146">
        <f t="shared" si="4"/>
        <v>2.1207081112484927E-2</v>
      </c>
      <c r="I61" s="146">
        <f t="shared" si="5"/>
        <v>2.1035293926713106E-2</v>
      </c>
      <c r="J61" s="144"/>
      <c r="K61" s="137"/>
      <c r="M61" s="140"/>
      <c r="N61" s="137"/>
    </row>
    <row r="62" spans="1:14" ht="12.75" customHeight="1">
      <c r="A62" s="135" t="s">
        <v>38</v>
      </c>
      <c r="B62" s="114">
        <v>42215.263833930003</v>
      </c>
      <c r="C62" s="114">
        <v>46041.947474940003</v>
      </c>
      <c r="D62" s="114">
        <v>47786.193047300003</v>
      </c>
      <c r="E62" s="114">
        <v>51874.99897488</v>
      </c>
      <c r="F62" s="114">
        <v>50930.964523089999</v>
      </c>
      <c r="G62" s="114">
        <v>51196.367335210001</v>
      </c>
      <c r="H62" s="146">
        <f t="shared" si="4"/>
        <v>5.211030550966278E-3</v>
      </c>
      <c r="I62" s="146">
        <f t="shared" si="5"/>
        <v>-1.3082055963000938E-2</v>
      </c>
      <c r="J62" s="144"/>
      <c r="K62" s="137"/>
      <c r="M62" s="140"/>
      <c r="N62" s="137"/>
    </row>
    <row r="63" spans="1:14" ht="12.75" customHeight="1">
      <c r="A63" s="145" t="s">
        <v>35</v>
      </c>
      <c r="B63" s="122">
        <v>30202.87464953</v>
      </c>
      <c r="C63" s="122">
        <v>30087.379557739994</v>
      </c>
      <c r="D63" s="122">
        <v>29956.911312649998</v>
      </c>
      <c r="E63" s="122">
        <v>31972.481218379995</v>
      </c>
      <c r="F63" s="122">
        <v>29038.579727269997</v>
      </c>
      <c r="G63" s="122">
        <v>29225.491690120001</v>
      </c>
      <c r="H63" s="146">
        <f t="shared" si="4"/>
        <v>6.4366771586448213E-3</v>
      </c>
      <c r="I63" s="146">
        <f t="shared" si="5"/>
        <v>-8.5917308372077006E-2</v>
      </c>
      <c r="J63" s="144"/>
      <c r="K63" s="137"/>
      <c r="L63" s="129"/>
      <c r="M63" s="140"/>
      <c r="N63" s="137"/>
    </row>
    <row r="64" spans="1:14" ht="12.75" customHeight="1">
      <c r="A64" s="145" t="s">
        <v>36</v>
      </c>
      <c r="B64" s="122">
        <v>11847.759267789999</v>
      </c>
      <c r="C64" s="122">
        <v>15789.85490554</v>
      </c>
      <c r="D64" s="122">
        <v>17661.730687259998</v>
      </c>
      <c r="E64" s="122">
        <v>19849.567902160001</v>
      </c>
      <c r="F64" s="122">
        <v>21839.87561933</v>
      </c>
      <c r="G64" s="122">
        <v>21918.514422849999</v>
      </c>
      <c r="H64" s="146">
        <f t="shared" si="4"/>
        <v>3.600698323135143E-3</v>
      </c>
      <c r="I64" s="146">
        <f t="shared" si="5"/>
        <v>0.10423131278665565</v>
      </c>
      <c r="J64" s="144"/>
      <c r="K64" s="137"/>
      <c r="L64" s="129"/>
      <c r="M64" s="140"/>
      <c r="N64" s="137"/>
    </row>
    <row r="65" spans="1:15" ht="12.75" customHeight="1">
      <c r="A65" s="145" t="s">
        <v>37</v>
      </c>
      <c r="B65" s="122">
        <v>164.62991661000001</v>
      </c>
      <c r="C65" s="122">
        <v>164.71301165999998</v>
      </c>
      <c r="D65" s="122">
        <v>167.55104738999998</v>
      </c>
      <c r="E65" s="122">
        <v>52.949854339999987</v>
      </c>
      <c r="F65" s="122">
        <v>52.509176490000009</v>
      </c>
      <c r="G65" s="122">
        <v>52.361222239999996</v>
      </c>
      <c r="H65" s="146">
        <f t="shared" si="4"/>
        <v>-2.8176836867397359E-3</v>
      </c>
      <c r="I65" s="146">
        <f t="shared" si="5"/>
        <v>-1.1116784122205181E-2</v>
      </c>
      <c r="J65" s="144"/>
      <c r="K65" s="137"/>
      <c r="M65" s="140"/>
    </row>
    <row r="66" spans="1:15" ht="12.75" customHeight="1">
      <c r="A66" s="135" t="s">
        <v>39</v>
      </c>
      <c r="B66" s="114">
        <v>51738.252414439994</v>
      </c>
      <c r="C66" s="114">
        <v>50286.921984289998</v>
      </c>
      <c r="D66" s="114">
        <v>45394.296822929995</v>
      </c>
      <c r="E66" s="114">
        <v>41623.998211929997</v>
      </c>
      <c r="F66" s="114">
        <v>41129.360684289997</v>
      </c>
      <c r="G66" s="114">
        <f>G58-G62</f>
        <v>41422.771395899996</v>
      </c>
      <c r="H66" s="146">
        <f t="shared" si="4"/>
        <v>7.1338505322808832E-3</v>
      </c>
      <c r="I66" s="146">
        <f t="shared" si="5"/>
        <v>-4.834394211854609E-3</v>
      </c>
      <c r="J66" s="144"/>
      <c r="K66" s="137"/>
      <c r="L66" s="129"/>
      <c r="M66" s="140"/>
    </row>
    <row r="67" spans="1:15" ht="12.75" customHeight="1">
      <c r="A67" s="145" t="s">
        <v>35</v>
      </c>
      <c r="B67" s="122">
        <v>35323.695296450001</v>
      </c>
      <c r="C67" s="122">
        <v>34554.860868860007</v>
      </c>
      <c r="D67" s="122">
        <v>32889.179771980002</v>
      </c>
      <c r="E67" s="122">
        <v>30993.375785750002</v>
      </c>
      <c r="F67" s="122">
        <v>27076.450905339996</v>
      </c>
      <c r="G67" s="122">
        <f t="shared" ref="G67:G69" si="6">G59-G63</f>
        <v>27951.992244159996</v>
      </c>
      <c r="H67" s="146">
        <f t="shared" si="4"/>
        <v>3.2335897414358827E-2</v>
      </c>
      <c r="I67" s="146">
        <f t="shared" si="5"/>
        <v>-9.8130115370922644E-2</v>
      </c>
      <c r="J67" s="144"/>
      <c r="K67" s="137"/>
      <c r="L67" s="129"/>
      <c r="M67" s="140"/>
      <c r="N67" s="129"/>
      <c r="O67" s="129"/>
    </row>
    <row r="68" spans="1:15" ht="12.75" customHeight="1">
      <c r="A68" s="145" t="s">
        <v>36</v>
      </c>
      <c r="B68" s="122">
        <v>15675.711629050002</v>
      </c>
      <c r="C68" s="122">
        <v>15093.036348720001</v>
      </c>
      <c r="D68" s="122">
        <v>11860.898674400003</v>
      </c>
      <c r="E68" s="122">
        <v>9879.6452082899996</v>
      </c>
      <c r="F68" s="122">
        <v>13301.627119610001</v>
      </c>
      <c r="G68" s="122">
        <f t="shared" si="6"/>
        <v>12702.302459489998</v>
      </c>
      <c r="H68" s="146">
        <f t="shared" si="4"/>
        <v>-4.5056492317127494E-2</v>
      </c>
      <c r="I68" s="146">
        <f t="shared" si="5"/>
        <v>0.28570431343339231</v>
      </c>
      <c r="J68" s="144"/>
      <c r="K68" s="137"/>
      <c r="L68" s="129"/>
      <c r="M68" s="140"/>
      <c r="N68" s="129"/>
      <c r="O68" s="129"/>
    </row>
    <row r="69" spans="1:15" ht="12.75" customHeight="1">
      <c r="A69" s="145" t="s">
        <v>37</v>
      </c>
      <c r="B69" s="122">
        <v>738.84548894</v>
      </c>
      <c r="C69" s="122">
        <v>639.02476670999999</v>
      </c>
      <c r="D69" s="122">
        <v>644.2183765499999</v>
      </c>
      <c r="E69" s="122">
        <v>750.97721789000002</v>
      </c>
      <c r="F69" s="122">
        <v>751.28265934000001</v>
      </c>
      <c r="G69" s="122">
        <f t="shared" si="6"/>
        <v>768.47669225000004</v>
      </c>
      <c r="H69" s="146">
        <f t="shared" si="4"/>
        <v>2.2886236886000999E-2</v>
      </c>
      <c r="I69" s="146">
        <f t="shared" si="5"/>
        <v>2.330227061903134E-2</v>
      </c>
      <c r="J69" s="144"/>
      <c r="K69" s="137"/>
      <c r="L69" s="129"/>
      <c r="M69" s="140"/>
      <c r="N69" s="129"/>
      <c r="O69" s="129"/>
    </row>
    <row r="71" spans="1:15">
      <c r="B71" s="129"/>
      <c r="C71" s="129"/>
      <c r="D71" s="129"/>
      <c r="E71" s="129"/>
      <c r="F71" s="129"/>
    </row>
    <row r="72" spans="1:15">
      <c r="B72" s="129"/>
      <c r="C72" s="129"/>
      <c r="D72" s="129"/>
      <c r="E72" s="129"/>
      <c r="F72" s="129"/>
    </row>
    <row r="73" spans="1:15">
      <c r="B73" s="129"/>
      <c r="C73" s="129"/>
      <c r="D73" s="129"/>
      <c r="E73" s="129"/>
      <c r="F73" s="129"/>
    </row>
    <row r="74" spans="1:15">
      <c r="B74" s="129"/>
      <c r="C74" s="129"/>
      <c r="D74" s="129"/>
      <c r="E74" s="129"/>
      <c r="F74" s="129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2017-02-01T04:46:41Z</cp:lastPrinted>
  <dcterms:created xsi:type="dcterms:W3CDTF">2008-11-05T07:26:31Z</dcterms:created>
  <dcterms:modified xsi:type="dcterms:W3CDTF">2017-03-15T04:37:38Z</dcterms:modified>
</cp:coreProperties>
</file>