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25725"/>
</workbook>
</file>

<file path=xl/calcChain.xml><?xml version="1.0" encoding="utf-8"?>
<calcChain xmlns="http://schemas.openxmlformats.org/spreadsheetml/2006/main">
  <c r="H25" i="1"/>
  <c r="G27"/>
  <c r="G26"/>
  <c r="G25"/>
  <c r="G18"/>
  <c r="I58" i="2"/>
  <c r="H58"/>
  <c r="I39"/>
  <c r="H39"/>
  <c r="H24"/>
  <c r="H23"/>
  <c r="H22"/>
  <c r="H21"/>
  <c r="H20"/>
  <c r="H19"/>
  <c r="H18"/>
  <c r="H17"/>
  <c r="H15"/>
  <c r="H10"/>
  <c r="H9"/>
  <c r="H8"/>
  <c r="H7"/>
  <c r="H6"/>
  <c r="H5"/>
  <c r="H4"/>
  <c r="G19"/>
  <c r="G17"/>
  <c r="G15"/>
  <c r="G10"/>
  <c r="G9"/>
  <c r="G8"/>
  <c r="G7"/>
  <c r="G6"/>
  <c r="G5"/>
  <c r="G4"/>
  <c r="H22" i="7"/>
  <c r="H21"/>
  <c r="H20"/>
  <c r="H19"/>
  <c r="H18"/>
  <c r="H17"/>
  <c r="H16"/>
  <c r="H14"/>
  <c r="H9"/>
  <c r="H8"/>
  <c r="H7"/>
  <c r="H6"/>
  <c r="H5"/>
  <c r="H4"/>
  <c r="G18"/>
  <c r="G16"/>
  <c r="G14"/>
  <c r="G9"/>
  <c r="G8"/>
  <c r="G7"/>
  <c r="G6"/>
  <c r="G5"/>
  <c r="G4"/>
  <c r="H44" i="6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G44"/>
  <c r="G42"/>
  <c r="G41"/>
  <c r="G40"/>
  <c r="G39"/>
  <c r="G37"/>
  <c r="G32"/>
  <c r="G29"/>
  <c r="G27"/>
  <c r="G26"/>
  <c r="G25"/>
  <c r="G34"/>
  <c r="G10"/>
  <c r="H4"/>
  <c r="G18"/>
  <c r="G14"/>
  <c r="G4"/>
  <c r="H48" i="1"/>
  <c r="H46"/>
  <c r="H45"/>
  <c r="H44"/>
  <c r="H42"/>
  <c r="H41"/>
  <c r="H40"/>
  <c r="H38"/>
  <c r="H37"/>
  <c r="H36"/>
  <c r="H34"/>
  <c r="H33"/>
  <c r="G33"/>
  <c r="H27"/>
  <c r="H26"/>
  <c r="H20"/>
  <c r="H19"/>
  <c r="H18"/>
  <c r="H13"/>
  <c r="G20"/>
  <c r="G19"/>
  <c r="G13"/>
  <c r="I30" i="3" l="1"/>
  <c r="H30"/>
  <c r="D4" i="2" l="1"/>
  <c r="C4"/>
  <c r="F4"/>
  <c r="G30" i="6" l="1"/>
  <c r="G31"/>
  <c r="G35"/>
  <c r="G36"/>
  <c r="C41" i="1"/>
  <c r="C38"/>
  <c r="D13" l="1"/>
  <c r="C13"/>
  <c r="F13"/>
  <c r="I39" i="3" l="1"/>
  <c r="H39"/>
  <c r="I35" l="1"/>
  <c r="H35"/>
  <c r="H15" l="1"/>
  <c r="H14"/>
  <c r="I22" l="1"/>
  <c r="I21"/>
  <c r="I20"/>
  <c r="H22"/>
  <c r="H21"/>
  <c r="H20"/>
  <c r="H4" i="1" l="1"/>
  <c r="H36" i="3"/>
  <c r="I36"/>
  <c r="I37"/>
  <c r="H37"/>
  <c r="G4" i="1" l="1"/>
  <c r="I41" i="3" l="1"/>
  <c r="H40"/>
  <c r="G5" i="6" l="1"/>
  <c r="H5"/>
  <c r="G15" i="3" l="1"/>
  <c r="F15"/>
  <c r="E15"/>
  <c r="D15"/>
  <c r="G14"/>
  <c r="F14"/>
  <c r="E14"/>
  <c r="D14"/>
  <c r="C14"/>
  <c r="G6" i="6" l="1"/>
  <c r="H6"/>
  <c r="G7"/>
  <c r="H7"/>
  <c r="G9"/>
  <c r="H9"/>
  <c r="H10"/>
  <c r="G11"/>
  <c r="H11"/>
  <c r="G13"/>
  <c r="H13"/>
  <c r="H14"/>
  <c r="G15"/>
  <c r="H15"/>
  <c r="G16"/>
  <c r="H16"/>
  <c r="G17"/>
  <c r="H17"/>
  <c r="H18"/>
  <c r="G19"/>
  <c r="H19"/>
  <c r="G48" i="1"/>
  <c r="G46"/>
  <c r="G45"/>
  <c r="G44"/>
  <c r="G42"/>
  <c r="G41"/>
  <c r="G40"/>
  <c r="G38"/>
  <c r="G37"/>
  <c r="G36"/>
  <c r="G34"/>
  <c r="H7"/>
  <c r="H6"/>
  <c r="H5"/>
  <c r="G7"/>
  <c r="G6"/>
  <c r="G5"/>
  <c r="H12" i="6" l="1"/>
  <c r="G8"/>
  <c r="H8"/>
  <c r="G12" l="1"/>
  <c r="B4" i="1" l="1"/>
  <c r="B5"/>
  <c r="I53" i="2" l="1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42" i="3" l="1"/>
  <c r="H42"/>
  <c r="H41"/>
  <c r="I40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<sst xmlns="http://schemas.openxmlformats.org/spreadsheetml/2006/main" count="725" uniqueCount="116">
  <si>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</si>
  <si>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</si>
  <si>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</si>
  <si>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</si>
  <si>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</si>
  <si>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</si>
  <si>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</si>
  <si>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</si>
  <si>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</si>
  <si>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</si>
  <si>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</si>
  <si>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</si>
  <si>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</si>
  <si>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</si>
  <si>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</si>
  <si>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</si>
  <si>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</si>
  <si>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</si>
  <si>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</si>
  <si>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</si>
  <si>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</si>
  <si>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</si>
  <si>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</si>
  <si>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</si>
  <si>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</si>
  <si>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</si>
  <si>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</si>
  <si>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</si>
  <si>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</si>
  <si>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</si>
  <si>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</si>
  <si>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</si>
  <si>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</si>
  <si>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</si>
  <si>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</si>
  <si>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</si>
  <si>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</si>
  <si>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</si>
  <si>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</si>
  <si>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</si>
  <si>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</si>
  <si>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</si>
  <si>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</si>
  <si>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</si>
  <si>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</si>
  <si>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</si>
  <si>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</si>
  <si>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</si>
  <si>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</si>
  <si>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</si>
  <si>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</si>
  <si>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</si>
  <si>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</si>
  <si>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</si>
  <si>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</si>
  <si>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</si>
  <si>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</si>
  <si>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</si>
  <si>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</si>
  <si>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</si>
  <si>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</si>
  <si>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</si>
  <si>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</si>
  <si>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</si>
  <si>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</si>
  <si>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</si>
  <si>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</si>
  <si>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</si>
  <si>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</si>
  <si>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</si>
  <si>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</si>
  <si>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</si>
  <si>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</si>
  <si>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</si>
  <si>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</si>
  <si>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</si>
  <si>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</si>
  <si>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</si>
  <si>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</si>
  <si>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</si>
  <si>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</si>
  <si>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</si>
  <si>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</si>
  <si>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</si>
  <si>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</si>
  <si>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</si>
  <si>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</si>
  <si>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</si>
  <si>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</si>
  <si>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</si>
  <si>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</si>
  <si>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</si>
  <si>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</si>
  <si>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</si>
  <si>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</si>
  <si>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</si>
  <si>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</si>
  <si>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</si>
  <si>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</si>
  <si>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</si>
  <si>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</si>
  <si>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</si>
  <si>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</si>
  <si>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</si>
  <si>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</si>
  <si>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</si>
  <si>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</si>
  <si>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</si>
  <si>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</si>
  <si>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</si>
  <si>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</si>
  <si>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</si>
  <si>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 xml:space="preserve">7-лет. </t>
  </si>
  <si>
    <t>Май 2017</t>
  </si>
  <si>
    <t>янв.-май 16</t>
  </si>
  <si>
    <t>янв.-май 17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</si>
</sst>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7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left" vertical="center"/>
    </xf>
    <xf numFmtId="164" fontId="48" fillId="0" borderId="0" xfId="0" applyNumberFormat="1" applyFont="1" applyFill="1" applyAlignment="1">
      <alignment horizontal="left" vertical="center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4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859584"/>
        <c:axId val="87861120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859584"/>
        <c:axId val="87861120"/>
      </c:lineChart>
      <c:catAx>
        <c:axId val="8785958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861120"/>
        <c:crosses val="autoZero"/>
        <c:auto val="1"/>
        <c:lblAlgn val="ctr"/>
        <c:lblOffset val="100"/>
        <c:tickLblSkip val="1"/>
        <c:tickMarkSkip val="1"/>
      </c:catAx>
      <c:valAx>
        <c:axId val="878611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8595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69796992"/>
        <c:axId val="6979852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9796992"/>
        <c:axId val="69798528"/>
      </c:lineChart>
      <c:catAx>
        <c:axId val="6979699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798528"/>
        <c:crosses val="autoZero"/>
        <c:auto val="1"/>
        <c:lblAlgn val="ctr"/>
        <c:lblOffset val="100"/>
        <c:tickLblSkip val="1"/>
        <c:tickMarkSkip val="1"/>
      </c:catAx>
      <c:valAx>
        <c:axId val="6979852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79699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9968640"/>
        <c:axId val="69970176"/>
      </c:lineChart>
      <c:catAx>
        <c:axId val="6996864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970176"/>
        <c:crosses val="autoZero"/>
        <c:lblAlgn val="ctr"/>
        <c:lblOffset val="100"/>
        <c:tickLblSkip val="1"/>
        <c:tickMarkSkip val="1"/>
      </c:catAx>
      <c:valAx>
        <c:axId val="6997017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96864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69991424"/>
        <c:axId val="70001408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70003328"/>
        <c:axId val="70005120"/>
      </c:lineChart>
      <c:catAx>
        <c:axId val="69991424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001408"/>
        <c:crosses val="autoZero"/>
        <c:lblAlgn val="ctr"/>
        <c:lblOffset val="100"/>
        <c:tickLblSkip val="5"/>
        <c:tickMarkSkip val="1"/>
      </c:catAx>
      <c:valAx>
        <c:axId val="70001408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991424"/>
        <c:crosses val="autoZero"/>
        <c:crossBetween val="between"/>
        <c:majorUnit val="2000"/>
        <c:minorUnit val="100"/>
      </c:valAx>
      <c:catAx>
        <c:axId val="70003328"/>
        <c:scaling>
          <c:orientation val="minMax"/>
        </c:scaling>
        <c:delete val="1"/>
        <c:axPos val="b"/>
        <c:numFmt formatCode="General" sourceLinked="1"/>
        <c:tickLblPos val="none"/>
        <c:crossAx val="70005120"/>
        <c:crossesAt val="39"/>
        <c:lblAlgn val="ctr"/>
        <c:lblOffset val="100"/>
      </c:catAx>
      <c:valAx>
        <c:axId val="7000512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00332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0045696"/>
        <c:axId val="7004723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0045696"/>
        <c:axId val="7004723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70049152"/>
        <c:axId val="70050944"/>
      </c:lineChart>
      <c:catAx>
        <c:axId val="70045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47232"/>
        <c:crosses val="autoZero"/>
        <c:lblAlgn val="ctr"/>
        <c:lblOffset val="100"/>
        <c:tickLblSkip val="1"/>
        <c:tickMarkSkip val="1"/>
      </c:catAx>
      <c:valAx>
        <c:axId val="7004723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45696"/>
        <c:crosses val="autoZero"/>
        <c:crossBetween val="between"/>
        <c:majorUnit val="1"/>
      </c:valAx>
      <c:catAx>
        <c:axId val="70049152"/>
        <c:scaling>
          <c:orientation val="minMax"/>
        </c:scaling>
        <c:delete val="1"/>
        <c:axPos val="b"/>
        <c:tickLblPos val="none"/>
        <c:crossAx val="70050944"/>
        <c:crosses val="autoZero"/>
        <c:lblAlgn val="ctr"/>
        <c:lblOffset val="100"/>
      </c:catAx>
      <c:valAx>
        <c:axId val="70050944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4915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0099328"/>
        <c:axId val="7010086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0099328"/>
        <c:axId val="70100864"/>
      </c:lineChart>
      <c:catAx>
        <c:axId val="7009932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100864"/>
        <c:crosses val="autoZero"/>
        <c:auto val="1"/>
        <c:lblAlgn val="ctr"/>
        <c:lblOffset val="100"/>
        <c:tickLblSkip val="1"/>
        <c:tickMarkSkip val="1"/>
      </c:catAx>
      <c:valAx>
        <c:axId val="7010086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09932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16" t="s">
        <v>113</v>
      </c>
      <c r="B2" s="216"/>
      <c r="C2" s="216"/>
      <c r="D2" s="216"/>
      <c r="E2" s="216"/>
      <c r="F2" s="216"/>
      <c r="G2" s="216"/>
      <c r="H2" s="216"/>
      <c r="I2" s="216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72</v>
      </c>
      <c r="B4" s="11"/>
      <c r="C4" s="11"/>
      <c r="D4" s="11"/>
    </row>
    <row r="5" spans="1:24" ht="15" customHeight="1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99</v>
      </c>
      <c r="C6" s="93" t="s">
        <v>110</v>
      </c>
      <c r="D6" s="39">
        <v>42736</v>
      </c>
      <c r="E6" s="39">
        <v>42767</v>
      </c>
      <c r="F6" s="39">
        <v>42795</v>
      </c>
      <c r="G6" s="39">
        <v>42826</v>
      </c>
      <c r="H6" s="39">
        <v>42856</v>
      </c>
    </row>
    <row r="7" spans="1:24" ht="26.25" customHeight="1">
      <c r="A7" s="22" t="s">
        <v>74</v>
      </c>
      <c r="B7" s="211">
        <v>3.9</v>
      </c>
      <c r="C7" s="212">
        <v>3.8</v>
      </c>
      <c r="D7" s="212">
        <v>7.9</v>
      </c>
      <c r="E7" s="212">
        <v>5.4</v>
      </c>
      <c r="F7" s="212">
        <v>7.8</v>
      </c>
      <c r="G7" s="212">
        <v>7.7</v>
      </c>
      <c r="H7" s="212">
        <v>6.8</v>
      </c>
      <c r="I7" s="18"/>
      <c r="J7" s="18"/>
    </row>
    <row r="8" spans="1:24" ht="26.25" customHeight="1">
      <c r="A8" s="22" t="s">
        <v>75</v>
      </c>
      <c r="B8" s="213">
        <v>103.35191559523442</v>
      </c>
      <c r="C8" s="214">
        <v>99.497442589856391</v>
      </c>
      <c r="D8" s="213">
        <v>100.9758228216086</v>
      </c>
      <c r="E8" s="213">
        <v>101.53752016722355</v>
      </c>
      <c r="F8" s="213">
        <v>102.08136879677943</v>
      </c>
      <c r="G8" s="213">
        <v>102.22887674381356</v>
      </c>
      <c r="H8" s="213">
        <v>102.37663228203668</v>
      </c>
      <c r="I8" s="18"/>
      <c r="J8" s="18"/>
    </row>
    <row r="9" spans="1:24" ht="26.25" customHeight="1">
      <c r="A9" s="22" t="s">
        <v>76</v>
      </c>
      <c r="B9" s="210" t="s">
        <v>1</v>
      </c>
      <c r="C9" s="210" t="s">
        <v>1</v>
      </c>
      <c r="D9" s="213">
        <v>100.9758228216086</v>
      </c>
      <c r="E9" s="213">
        <v>100.55626914435479</v>
      </c>
      <c r="F9" s="213">
        <v>100.53561346452049</v>
      </c>
      <c r="G9" s="213">
        <v>100.14450036159663</v>
      </c>
      <c r="H9" s="213">
        <v>100.14453405234356</v>
      </c>
      <c r="I9" s="18"/>
      <c r="J9" s="18"/>
    </row>
    <row r="10" spans="1:24" ht="26.25" customHeight="1">
      <c r="A10" s="22" t="s">
        <v>77</v>
      </c>
      <c r="B10" s="210">
        <v>10</v>
      </c>
      <c r="C10" s="59">
        <v>5</v>
      </c>
      <c r="D10" s="210">
        <v>5</v>
      </c>
      <c r="E10" s="210">
        <v>5</v>
      </c>
      <c r="F10" s="210">
        <v>5</v>
      </c>
      <c r="G10" s="210">
        <v>5</v>
      </c>
      <c r="H10" s="210">
        <v>5</v>
      </c>
      <c r="I10" s="18"/>
      <c r="J10" s="18"/>
    </row>
    <row r="11" spans="1:24" ht="26.25" customHeight="1">
      <c r="A11" s="22" t="s">
        <v>45</v>
      </c>
      <c r="B11" s="210">
        <v>12</v>
      </c>
      <c r="C11" s="59">
        <v>6.25</v>
      </c>
      <c r="D11" s="210">
        <v>6.25</v>
      </c>
      <c r="E11" s="210">
        <v>6.25</v>
      </c>
      <c r="F11" s="210">
        <v>6.25</v>
      </c>
      <c r="G11" s="210">
        <v>6.25</v>
      </c>
      <c r="H11" s="210">
        <v>6.25</v>
      </c>
      <c r="I11" s="18"/>
      <c r="J11" s="18"/>
    </row>
    <row r="12" spans="1:24" ht="26.25" customHeight="1">
      <c r="A12" s="22" t="s">
        <v>111</v>
      </c>
      <c r="B12" s="210">
        <v>4</v>
      </c>
      <c r="C12" s="59">
        <v>0.25</v>
      </c>
      <c r="D12" s="210">
        <v>0.25</v>
      </c>
      <c r="E12" s="210">
        <v>0.25</v>
      </c>
      <c r="F12" s="210">
        <v>0.25</v>
      </c>
      <c r="G12" s="210">
        <v>0.25</v>
      </c>
      <c r="H12" s="210">
        <v>0.25</v>
      </c>
      <c r="I12" s="12"/>
    </row>
    <row r="13" spans="1:24" ht="26.25" customHeight="1">
      <c r="A13" s="22" t="s">
        <v>78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12"/>
    </row>
    <row r="14" spans="1:24" s="18" customFormat="1" ht="26.25" customHeight="1">
      <c r="A14" s="22" t="s">
        <v>79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</row>
    <row r="15" spans="1:24" s="18" customFormat="1" ht="26.25" customHeight="1">
      <c r="A15" s="22" t="s">
        <v>80</v>
      </c>
      <c r="B15" s="63" t="s">
        <v>1</v>
      </c>
      <c r="C15" s="63" t="s">
        <v>1</v>
      </c>
      <c r="D15" s="63">
        <f>D13/C13*100-100</f>
        <v>-0.13910134464633472</v>
      </c>
      <c r="E15" s="63">
        <f>E13/D13*100-100</f>
        <v>-5.7858818696416847E-3</v>
      </c>
      <c r="F15" s="63">
        <f>F13/E13*100-100</f>
        <v>-0.75640317200398499</v>
      </c>
      <c r="G15" s="63">
        <f>G13/F13*100-100</f>
        <v>-1.6133945710999882</v>
      </c>
      <c r="H15" s="63">
        <f>H13/G13*100-100</f>
        <v>0.81362962962963081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>
      <c r="A19" s="40"/>
      <c r="B19" s="93" t="s">
        <v>99</v>
      </c>
      <c r="C19" s="39">
        <v>42461</v>
      </c>
      <c r="D19" s="39">
        <v>42491</v>
      </c>
      <c r="E19" s="93" t="s">
        <v>110</v>
      </c>
      <c r="F19" s="39">
        <v>42826</v>
      </c>
      <c r="G19" s="39">
        <v>42856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82</v>
      </c>
      <c r="B20" s="210">
        <v>58398.015399999997</v>
      </c>
      <c r="C20" s="210">
        <v>62628.339500000002</v>
      </c>
      <c r="D20" s="210">
        <v>62162.179700000001</v>
      </c>
      <c r="E20" s="210">
        <v>74838.799393669993</v>
      </c>
      <c r="F20" s="210">
        <v>75714.204791170007</v>
      </c>
      <c r="G20" s="210">
        <v>78098.431125219999</v>
      </c>
      <c r="H20" s="50">
        <f>G20-F20</f>
        <v>2384.2263340499921</v>
      </c>
      <c r="I20" s="50">
        <f>G20-E20</f>
        <v>3259.6317315500055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83</v>
      </c>
      <c r="B21" s="210">
        <v>67055.319199999998</v>
      </c>
      <c r="C21" s="210">
        <v>71242.933900000004</v>
      </c>
      <c r="D21" s="210">
        <v>71930.750899999999</v>
      </c>
      <c r="E21" s="210">
        <v>85584.062606460007</v>
      </c>
      <c r="F21" s="210">
        <v>84924.644399059995</v>
      </c>
      <c r="G21" s="210">
        <v>87546.670107770013</v>
      </c>
      <c r="H21" s="50">
        <f>G21-F21</f>
        <v>2622.0257087100181</v>
      </c>
      <c r="I21" s="50">
        <f>G21-E21</f>
        <v>1962.6075013100053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84</v>
      </c>
      <c r="B22" s="210">
        <v>143142.99196366</v>
      </c>
      <c r="C22" s="210">
        <v>142265.28667291999</v>
      </c>
      <c r="D22" s="210">
        <v>140239.37482421999</v>
      </c>
      <c r="E22" s="210">
        <v>164017.43679246999</v>
      </c>
      <c r="F22" s="210">
        <v>168043.07762149</v>
      </c>
      <c r="G22" s="210">
        <v>171833.44253889998</v>
      </c>
      <c r="H22" s="50">
        <f>G22-F22</f>
        <v>3790.3649174099846</v>
      </c>
      <c r="I22" s="50">
        <f>G22-E22</f>
        <v>7816.0057464299898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85</v>
      </c>
      <c r="B23" s="59">
        <v>30.033926594994558</v>
      </c>
      <c r="C23" s="59">
        <v>31.240849011556165</v>
      </c>
      <c r="D23" s="59">
        <v>31.50130547963424</v>
      </c>
      <c r="E23" s="59">
        <v>32.231811294621416</v>
      </c>
      <c r="F23" s="59">
        <v>33.477821541971572</v>
      </c>
      <c r="G23" s="59">
        <v>33.999021996933706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>
      <c r="A29" s="40"/>
      <c r="B29" s="93" t="s">
        <v>99</v>
      </c>
      <c r="C29" s="39">
        <v>42461</v>
      </c>
      <c r="D29" s="39">
        <v>42491</v>
      </c>
      <c r="E29" s="93" t="s">
        <v>110</v>
      </c>
      <c r="F29" s="39">
        <v>42826</v>
      </c>
      <c r="G29" s="39">
        <v>42856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89</v>
      </c>
      <c r="B30" s="102">
        <v>1778.2621027299999</v>
      </c>
      <c r="C30" s="102">
        <v>1974.60039861</v>
      </c>
      <c r="D30" s="102">
        <v>1962.45641241</v>
      </c>
      <c r="E30" s="102">
        <v>1969.1322923800001</v>
      </c>
      <c r="F30" s="102">
        <v>1984.83657756</v>
      </c>
      <c r="G30" s="102">
        <v>2060.3801525599997</v>
      </c>
      <c r="H30" s="50">
        <f>G30-F30</f>
        <v>75.543574999999691</v>
      </c>
      <c r="I30" s="50">
        <f>G30-E30</f>
        <v>91.247860179999634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90</v>
      </c>
      <c r="B32" s="1"/>
    </row>
    <row r="33" spans="1:24" s="2" customFormat="1" ht="12.75" customHeight="1">
      <c r="B33" s="12"/>
      <c r="C33" s="12"/>
      <c r="D33" s="12"/>
    </row>
    <row r="34" spans="1:24" s="2" customFormat="1" ht="31.5">
      <c r="A34" s="43"/>
      <c r="B34" s="93" t="s">
        <v>99</v>
      </c>
      <c r="C34" s="39">
        <v>42461</v>
      </c>
      <c r="D34" s="39">
        <v>42491</v>
      </c>
      <c r="E34" s="93" t="s">
        <v>110</v>
      </c>
      <c r="F34" s="39">
        <v>42826</v>
      </c>
      <c r="G34" s="39">
        <v>42856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91</v>
      </c>
      <c r="B35" s="61">
        <v>75.899299999999997</v>
      </c>
      <c r="C35" s="62">
        <v>68.42</v>
      </c>
      <c r="D35" s="62">
        <v>68.298599999999993</v>
      </c>
      <c r="E35" s="61">
        <v>69.230099999999993</v>
      </c>
      <c r="F35" s="62">
        <v>67.5</v>
      </c>
      <c r="G35" s="62">
        <v>68.049199999999999</v>
      </c>
      <c r="H35" s="50">
        <f>G35-F35</f>
        <v>0.54919999999999902</v>
      </c>
      <c r="I35" s="50">
        <f>G35-E35</f>
        <v>-1.1808999999999941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92</v>
      </c>
      <c r="B36" s="61">
        <v>75.896900000000002</v>
      </c>
      <c r="C36" s="61">
        <v>68.259100000000004</v>
      </c>
      <c r="D36" s="61">
        <v>68.297600000000003</v>
      </c>
      <c r="E36" s="61">
        <v>69.230099999999993</v>
      </c>
      <c r="F36" s="61">
        <v>67.5</v>
      </c>
      <c r="G36" s="61">
        <v>68.068494623655894</v>
      </c>
      <c r="H36" s="50">
        <f>G36-F36</f>
        <v>0.56849462365589432</v>
      </c>
      <c r="I36" s="50">
        <f>G36-E36</f>
        <v>-1.1616053763440988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93</v>
      </c>
      <c r="B37" s="61">
        <v>1.0860000000000001</v>
      </c>
      <c r="C37" s="61">
        <v>1.1454</v>
      </c>
      <c r="D37" s="61">
        <v>1.1129</v>
      </c>
      <c r="E37" s="61">
        <v>1.0512999999999999</v>
      </c>
      <c r="F37" s="61">
        <v>1.0894999999999999</v>
      </c>
      <c r="G37" s="61">
        <v>1.1241000000000001</v>
      </c>
      <c r="H37" s="50">
        <f>G37-F37</f>
        <v>3.4600000000000186E-2</v>
      </c>
      <c r="I37" s="50">
        <f>G37-E37</f>
        <v>7.2800000000000198E-2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94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95</v>
      </c>
      <c r="B39" s="61">
        <v>75.973699999999994</v>
      </c>
      <c r="C39" s="61">
        <v>68.482474867970879</v>
      </c>
      <c r="D39" s="61">
        <v>68.325884966757272</v>
      </c>
      <c r="E39" s="61">
        <v>69.244575189990812</v>
      </c>
      <c r="F39" s="61">
        <v>67.738438159571842</v>
      </c>
      <c r="G39" s="61">
        <v>68.104359450462979</v>
      </c>
      <c r="H39" s="50">
        <f>G39-F39</f>
        <v>0.36592129089113712</v>
      </c>
      <c r="I39" s="50">
        <f>G39-E39</f>
        <v>-1.1402157395278323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96</v>
      </c>
      <c r="B40" s="61">
        <v>82.851100000000002</v>
      </c>
      <c r="C40" s="61">
        <v>78.239106448537541</v>
      </c>
      <c r="D40" s="61">
        <v>76.27746131728</v>
      </c>
      <c r="E40" s="61">
        <v>72.816557359800797</v>
      </c>
      <c r="F40" s="61">
        <v>73.789813688212945</v>
      </c>
      <c r="G40" s="61">
        <v>76.091835215451397</v>
      </c>
      <c r="H40" s="50">
        <f>G40-F40</f>
        <v>2.3020215272384519</v>
      </c>
      <c r="I40" s="50">
        <f t="shared" ref="I40:I42" si="0">G40-E40</f>
        <v>3.2752778556506001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97</v>
      </c>
      <c r="B41" s="61">
        <v>1.0381</v>
      </c>
      <c r="C41" s="61">
        <v>1.0433672297508088</v>
      </c>
      <c r="D41" s="61">
        <v>1.0378948549181182</v>
      </c>
      <c r="E41" s="61">
        <v>1.1401834900824734</v>
      </c>
      <c r="F41" s="61">
        <v>1.1879642411260125</v>
      </c>
      <c r="G41" s="61">
        <v>1.2008684869445869</v>
      </c>
      <c r="H41" s="50">
        <f t="shared" ref="H41:H42" si="1">G41-F41</f>
        <v>1.2904245818574411E-2</v>
      </c>
      <c r="I41" s="50">
        <f>G41-E41</f>
        <v>6.0684996862113483E-2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98</v>
      </c>
      <c r="B42" s="61">
        <v>0.22409999999999999</v>
      </c>
      <c r="C42" s="61">
        <v>0.21219642343724818</v>
      </c>
      <c r="D42" s="61">
        <v>0.2040891861372166</v>
      </c>
      <c r="E42" s="61">
        <v>0.20922880714048198</v>
      </c>
      <c r="F42" s="61">
        <v>0.21588665808039573</v>
      </c>
      <c r="G42" s="61">
        <v>0.21849328368836471</v>
      </c>
      <c r="H42" s="50">
        <f t="shared" si="1"/>
        <v>2.606625607968982E-3</v>
      </c>
      <c r="I42" s="50">
        <f t="shared" si="0"/>
        <v>9.2644765478827329E-3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H26" sqref="H26"/>
    </sheetView>
  </sheetViews>
  <sheetFormatPr defaultRowHeight="11.25"/>
  <cols>
    <col min="1" max="1" width="24.42578125" style="173" customWidth="1"/>
    <col min="2" max="2" width="10.7109375" style="173" customWidth="1"/>
    <col min="3" max="4" width="11.140625" style="173" customWidth="1"/>
    <col min="5" max="6" width="10.7109375" style="173" customWidth="1"/>
    <col min="7" max="7" width="11.42578125" style="173" customWidth="1"/>
    <col min="8" max="8" width="10.7109375" style="173" customWidth="1"/>
    <col min="9" max="9" width="9.85546875" style="173" customWidth="1"/>
    <col min="10" max="10" width="8.42578125" style="173" customWidth="1"/>
    <col min="11" max="11" width="13.140625" style="173" customWidth="1"/>
    <col min="12" max="16384" width="9.140625" style="173"/>
  </cols>
  <sheetData>
    <row r="1" spans="1:13" ht="15" customHeight="1">
      <c r="A1" s="31" t="s">
        <v>59</v>
      </c>
      <c r="B1" s="172"/>
    </row>
    <row r="2" spans="1:13" s="175" customFormat="1" ht="12.75" customHeight="1">
      <c r="A2" s="174" t="s">
        <v>60</v>
      </c>
      <c r="B2" s="174"/>
      <c r="C2" s="152"/>
      <c r="D2" s="152"/>
      <c r="E2" s="152"/>
      <c r="F2" s="152"/>
      <c r="G2" s="152"/>
    </row>
    <row r="3" spans="1:13" ht="26.25" customHeight="1">
      <c r="A3" s="103"/>
      <c r="B3" s="104" t="s">
        <v>110</v>
      </c>
      <c r="C3" s="155" t="s">
        <v>114</v>
      </c>
      <c r="D3" s="155" t="s">
        <v>115</v>
      </c>
      <c r="E3" s="155">
        <v>42826</v>
      </c>
      <c r="F3" s="155">
        <v>42856</v>
      </c>
      <c r="G3" s="106" t="s">
        <v>2</v>
      </c>
      <c r="H3" s="106" t="s">
        <v>3</v>
      </c>
      <c r="J3" s="176"/>
    </row>
    <row r="4" spans="1:13" ht="13.5" customHeight="1">
      <c r="A4" s="177" t="s">
        <v>61</v>
      </c>
      <c r="B4" s="140">
        <f t="shared" ref="B4" si="0">B7+B6</f>
        <v>354.60500000000002</v>
      </c>
      <c r="C4" s="140">
        <v>201.76499999999999</v>
      </c>
      <c r="D4" s="140">
        <v>33.81</v>
      </c>
      <c r="E4" s="140">
        <v>16.16</v>
      </c>
      <c r="F4" s="140">
        <v>0</v>
      </c>
      <c r="G4" s="110">
        <f>F4-E4</f>
        <v>-16.16</v>
      </c>
      <c r="H4" s="110">
        <f>D4-C4</f>
        <v>-167.95499999999998</v>
      </c>
      <c r="I4" s="178"/>
      <c r="K4" s="179"/>
      <c r="L4" s="179"/>
    </row>
    <row r="5" spans="1:13" ht="13.5" customHeight="1">
      <c r="A5" s="180" t="s">
        <v>62</v>
      </c>
      <c r="B5" s="181">
        <f>B6-B7</f>
        <v>29.134999999999991</v>
      </c>
      <c r="C5" s="181">
        <v>18.274999999999991</v>
      </c>
      <c r="D5" s="205">
        <v>-1.4899999999999984</v>
      </c>
      <c r="E5" s="181">
        <v>16.16</v>
      </c>
      <c r="F5" s="141">
        <v>0</v>
      </c>
      <c r="G5" s="110">
        <f>F5-E5</f>
        <v>-16.16</v>
      </c>
      <c r="H5" s="110">
        <f>D5-C5</f>
        <v>-19.76499999999999</v>
      </c>
      <c r="I5" s="181"/>
      <c r="J5" s="182"/>
      <c r="K5" s="179"/>
      <c r="L5" s="179"/>
    </row>
    <row r="6" spans="1:13" ht="13.5" customHeight="1">
      <c r="A6" s="183" t="s">
        <v>16</v>
      </c>
      <c r="B6" s="141">
        <v>191.87</v>
      </c>
      <c r="C6" s="141">
        <v>110.02</v>
      </c>
      <c r="D6" s="141">
        <v>16.16</v>
      </c>
      <c r="E6" s="141">
        <v>16.16</v>
      </c>
      <c r="F6" s="141">
        <v>0</v>
      </c>
      <c r="G6" s="110">
        <f>F6-E6</f>
        <v>-16.16</v>
      </c>
      <c r="H6" s="110">
        <f>D6-C6</f>
        <v>-93.86</v>
      </c>
      <c r="I6" s="184"/>
      <c r="K6" s="179"/>
      <c r="L6" s="179"/>
    </row>
    <row r="7" spans="1:13" ht="13.5" customHeight="1">
      <c r="A7" s="183" t="s">
        <v>17</v>
      </c>
      <c r="B7" s="141">
        <v>162.73500000000001</v>
      </c>
      <c r="C7" s="141">
        <v>91.745000000000005</v>
      </c>
      <c r="D7" s="141">
        <v>17.649999999999999</v>
      </c>
      <c r="E7" s="141">
        <v>0</v>
      </c>
      <c r="F7" s="141">
        <v>0</v>
      </c>
      <c r="G7" s="110">
        <f>F7-E7</f>
        <v>0</v>
      </c>
      <c r="H7" s="110">
        <f>D7-C7</f>
        <v>-74.094999999999999</v>
      </c>
      <c r="I7" s="184"/>
      <c r="K7" s="179"/>
      <c r="L7" s="179"/>
    </row>
    <row r="8" spans="1:13" ht="13.5" customHeight="1">
      <c r="A8" s="180" t="s">
        <v>63</v>
      </c>
      <c r="B8" s="184" t="s">
        <v>1</v>
      </c>
      <c r="C8" s="184" t="s">
        <v>1</v>
      </c>
      <c r="D8" s="184" t="s">
        <v>1</v>
      </c>
      <c r="E8" s="184" t="s">
        <v>1</v>
      </c>
      <c r="F8" s="184" t="s">
        <v>1</v>
      </c>
      <c r="G8" s="110" t="s">
        <v>1</v>
      </c>
      <c r="H8" s="110" t="s">
        <v>1</v>
      </c>
      <c r="I8" s="184"/>
      <c r="J8" s="184"/>
      <c r="K8" s="179"/>
      <c r="L8" s="179"/>
    </row>
    <row r="9" spans="1:13" ht="13.5" customHeight="1">
      <c r="A9" s="180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79"/>
      <c r="M9" s="179"/>
    </row>
    <row r="10" spans="1:13" s="149" customFormat="1" ht="15" customHeight="1">
      <c r="A10" s="147" t="s">
        <v>64</v>
      </c>
      <c r="B10" s="148"/>
      <c r="K10" s="185"/>
      <c r="L10" s="185"/>
    </row>
    <row r="11" spans="1:13" s="175" customFormat="1" ht="12.75" customHeight="1">
      <c r="A11" s="174" t="s">
        <v>0</v>
      </c>
      <c r="B11" s="174"/>
      <c r="C11" s="152"/>
      <c r="D11" s="152"/>
      <c r="E11" s="152"/>
      <c r="F11" s="152"/>
      <c r="G11" s="152"/>
      <c r="J11" s="149"/>
      <c r="K11" s="179"/>
      <c r="L11" s="179"/>
    </row>
    <row r="12" spans="1:13" ht="26.25" customHeight="1">
      <c r="A12" s="103"/>
      <c r="B12" s="104" t="s">
        <v>110</v>
      </c>
      <c r="C12" s="155" t="s">
        <v>114</v>
      </c>
      <c r="D12" s="155" t="s">
        <v>115</v>
      </c>
      <c r="E12" s="155">
        <v>42826</v>
      </c>
      <c r="F12" s="155">
        <v>42856</v>
      </c>
      <c r="G12" s="186" t="s">
        <v>2</v>
      </c>
      <c r="H12" s="186" t="s">
        <v>3</v>
      </c>
      <c r="K12" s="179"/>
      <c r="L12" s="179"/>
    </row>
    <row r="13" spans="1:13" ht="12.75" customHeight="1">
      <c r="A13" s="177" t="s">
        <v>14</v>
      </c>
      <c r="B13" s="178">
        <v>1989959.4146364199</v>
      </c>
      <c r="C13" s="178">
        <f>C18+C19+C20</f>
        <v>565804.57463642</v>
      </c>
      <c r="D13" s="178">
        <f>D18+D19+D20</f>
        <v>1063743.1998931901</v>
      </c>
      <c r="E13" s="178">
        <v>187224.36</v>
      </c>
      <c r="F13" s="178">
        <f>F19+F20</f>
        <v>164764.92000000001</v>
      </c>
      <c r="G13" s="187">
        <f>F13-E13</f>
        <v>-22459.439999999973</v>
      </c>
      <c r="H13" s="187">
        <f>+D13-C13</f>
        <v>497938.62525677006</v>
      </c>
      <c r="I13" s="188"/>
      <c r="J13" s="149"/>
      <c r="K13" s="179"/>
      <c r="L13" s="179"/>
    </row>
    <row r="14" spans="1:13" ht="12.75" customHeight="1">
      <c r="A14" s="180" t="s">
        <v>27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41" t="s">
        <v>1</v>
      </c>
      <c r="H14" s="141" t="s">
        <v>1</v>
      </c>
      <c r="I14" s="189"/>
      <c r="J14" s="149"/>
    </row>
    <row r="15" spans="1:13" ht="12.75" customHeight="1">
      <c r="A15" s="183" t="s">
        <v>16</v>
      </c>
      <c r="B15" s="141" t="s">
        <v>1</v>
      </c>
      <c r="C15" s="141" t="s">
        <v>1</v>
      </c>
      <c r="D15" s="141" t="s">
        <v>1</v>
      </c>
      <c r="E15" s="141" t="s">
        <v>1</v>
      </c>
      <c r="F15" s="141" t="s">
        <v>1</v>
      </c>
      <c r="G15" s="141" t="s">
        <v>1</v>
      </c>
      <c r="H15" s="141" t="s">
        <v>1</v>
      </c>
      <c r="I15" s="189"/>
      <c r="J15" s="149"/>
    </row>
    <row r="16" spans="1:13" ht="12.75" customHeight="1">
      <c r="A16" s="183" t="s">
        <v>17</v>
      </c>
      <c r="B16" s="141" t="s">
        <v>1</v>
      </c>
      <c r="C16" s="141" t="s">
        <v>1</v>
      </c>
      <c r="D16" s="141" t="s">
        <v>1</v>
      </c>
      <c r="E16" s="141" t="s">
        <v>1</v>
      </c>
      <c r="F16" s="141" t="s">
        <v>1</v>
      </c>
      <c r="G16" s="141" t="s">
        <v>1</v>
      </c>
      <c r="H16" s="141" t="s">
        <v>1</v>
      </c>
      <c r="I16" s="189"/>
      <c r="J16" s="149"/>
    </row>
    <row r="17" spans="1:12" ht="12.75" customHeight="1">
      <c r="A17" s="180" t="s">
        <v>53</v>
      </c>
      <c r="B17" s="184" t="s">
        <v>1</v>
      </c>
      <c r="C17" s="184" t="s">
        <v>1</v>
      </c>
      <c r="D17" s="184" t="s">
        <v>1</v>
      </c>
      <c r="E17" s="141" t="s">
        <v>1</v>
      </c>
      <c r="F17" s="141" t="s">
        <v>1</v>
      </c>
      <c r="G17" s="141" t="s">
        <v>1</v>
      </c>
      <c r="H17" s="141" t="s">
        <v>1</v>
      </c>
      <c r="I17" s="189"/>
      <c r="J17" s="149"/>
    </row>
    <row r="18" spans="1:12" ht="12.75" customHeight="1">
      <c r="A18" s="180" t="s">
        <v>26</v>
      </c>
      <c r="B18" s="184">
        <v>2045.5746364200002</v>
      </c>
      <c r="C18" s="184">
        <v>2045.5746364200002</v>
      </c>
      <c r="D18" s="184">
        <v>50</v>
      </c>
      <c r="E18" s="184">
        <v>50</v>
      </c>
      <c r="F18" s="184" t="s">
        <v>1</v>
      </c>
      <c r="G18" s="187">
        <f>-E18</f>
        <v>-50</v>
      </c>
      <c r="H18" s="187">
        <f>+D18-C18</f>
        <v>-1995.5746364200002</v>
      </c>
      <c r="I18" s="190"/>
      <c r="J18" s="44"/>
    </row>
    <row r="19" spans="1:12" ht="12.75" customHeight="1">
      <c r="A19" s="180" t="s">
        <v>56</v>
      </c>
      <c r="B19" s="184">
        <v>1440</v>
      </c>
      <c r="C19" s="184">
        <v>1070</v>
      </c>
      <c r="D19" s="184">
        <v>2570</v>
      </c>
      <c r="E19" s="184">
        <v>1590</v>
      </c>
      <c r="F19" s="184">
        <v>480</v>
      </c>
      <c r="G19" s="187">
        <f>F19-E19</f>
        <v>-1110</v>
      </c>
      <c r="H19" s="187">
        <f>+D19-C19</f>
        <v>1500</v>
      </c>
      <c r="I19" s="190"/>
      <c r="J19" s="149"/>
    </row>
    <row r="20" spans="1:12" ht="12.75" customHeight="1">
      <c r="A20" s="134" t="s">
        <v>58</v>
      </c>
      <c r="B20" s="184">
        <v>1986473.8399999999</v>
      </c>
      <c r="C20" s="184">
        <v>562689</v>
      </c>
      <c r="D20" s="184">
        <v>1061123.1998931901</v>
      </c>
      <c r="E20" s="184">
        <v>185584.36</v>
      </c>
      <c r="F20" s="184">
        <v>164284.92000000001</v>
      </c>
      <c r="G20" s="187">
        <f>F20-E20</f>
        <v>-21299.439999999973</v>
      </c>
      <c r="H20" s="187">
        <f>+D20-C20</f>
        <v>498434.19989319006</v>
      </c>
      <c r="I20" s="189"/>
      <c r="J20" s="149"/>
    </row>
    <row r="21" spans="1:12" ht="25.5" customHeight="1">
      <c r="A21" s="134" t="s">
        <v>52</v>
      </c>
      <c r="B21" s="141" t="s">
        <v>1</v>
      </c>
      <c r="C21" s="141" t="s">
        <v>1</v>
      </c>
      <c r="D21" s="141" t="s">
        <v>1</v>
      </c>
      <c r="E21" s="141" t="s">
        <v>1</v>
      </c>
      <c r="F21" s="141" t="s">
        <v>1</v>
      </c>
      <c r="G21" s="141" t="s">
        <v>1</v>
      </c>
      <c r="H21" s="141" t="s">
        <v>1</v>
      </c>
      <c r="I21" s="153"/>
      <c r="J21" s="44"/>
    </row>
    <row r="22" spans="1:12" ht="12.75" customHeight="1">
      <c r="A22" s="128" t="s">
        <v>25</v>
      </c>
      <c r="B22" s="141"/>
      <c r="C22" s="141"/>
      <c r="D22" s="141"/>
      <c r="E22" s="141"/>
      <c r="F22" s="141"/>
      <c r="G22" s="191"/>
      <c r="H22" s="187"/>
      <c r="I22" s="175"/>
      <c r="J22" s="44"/>
    </row>
    <row r="23" spans="1:12" ht="12.75" customHeight="1">
      <c r="A23" s="134" t="s">
        <v>28</v>
      </c>
      <c r="B23" s="191" t="s">
        <v>1</v>
      </c>
      <c r="C23" s="191" t="s">
        <v>1</v>
      </c>
      <c r="D23" s="191" t="s">
        <v>1</v>
      </c>
      <c r="E23" s="191" t="s">
        <v>1</v>
      </c>
      <c r="F23" s="191" t="s">
        <v>1</v>
      </c>
      <c r="G23" s="191" t="s">
        <v>1</v>
      </c>
      <c r="H23" s="191" t="s">
        <v>1</v>
      </c>
      <c r="I23" s="192"/>
      <c r="J23" s="44"/>
    </row>
    <row r="24" spans="1:12" ht="12.75" customHeight="1">
      <c r="A24" s="134" t="s">
        <v>15</v>
      </c>
      <c r="B24" s="191" t="s">
        <v>1</v>
      </c>
      <c r="C24" s="191" t="s">
        <v>1</v>
      </c>
      <c r="D24" s="191" t="s">
        <v>1</v>
      </c>
      <c r="E24" s="191" t="s">
        <v>1</v>
      </c>
      <c r="F24" s="191" t="s">
        <v>1</v>
      </c>
      <c r="G24" s="191" t="s">
        <v>1</v>
      </c>
      <c r="H24" s="191" t="s">
        <v>1</v>
      </c>
      <c r="I24" s="193"/>
      <c r="J24" s="194"/>
    </row>
    <row r="25" spans="1:12" ht="26.25" customHeight="1">
      <c r="A25" s="134" t="s">
        <v>26</v>
      </c>
      <c r="B25" s="191">
        <v>12</v>
      </c>
      <c r="C25" s="191">
        <v>12</v>
      </c>
      <c r="D25" s="191">
        <v>6.25</v>
      </c>
      <c r="E25" s="191">
        <v>6.25</v>
      </c>
      <c r="F25" s="191" t="s">
        <v>1</v>
      </c>
      <c r="G25" s="187">
        <f>-E25</f>
        <v>-6.25</v>
      </c>
      <c r="H25" s="187">
        <f>+D25-C25</f>
        <v>-5.75</v>
      </c>
      <c r="I25" s="193"/>
      <c r="J25" s="194"/>
    </row>
    <row r="26" spans="1:12">
      <c r="A26" s="134" t="s">
        <v>55</v>
      </c>
      <c r="B26" s="191">
        <v>8.7254988633493298</v>
      </c>
      <c r="C26" s="191">
        <v>10.140186915887851</v>
      </c>
      <c r="D26" s="191">
        <v>5.043473684210527</v>
      </c>
      <c r="E26" s="191">
        <v>5.0339473684210532</v>
      </c>
      <c r="F26" s="191">
        <v>5</v>
      </c>
      <c r="G26" s="187">
        <f>F26-E26</f>
        <v>-3.394736842105317E-2</v>
      </c>
      <c r="H26" s="187">
        <f>+D26-C26</f>
        <v>-5.0967132316773238</v>
      </c>
      <c r="I26" s="193"/>
      <c r="J26" s="149"/>
    </row>
    <row r="27" spans="1:12">
      <c r="A27" s="134" t="s">
        <v>58</v>
      </c>
      <c r="B27" s="191">
        <v>1.1876061921197223</v>
      </c>
      <c r="C27" s="191">
        <v>2.3517601734035036</v>
      </c>
      <c r="D27" s="191">
        <v>0.25</v>
      </c>
      <c r="E27" s="191">
        <v>0.25</v>
      </c>
      <c r="F27" s="191">
        <v>0.25</v>
      </c>
      <c r="G27" s="187">
        <f>F27-E27</f>
        <v>0</v>
      </c>
      <c r="H27" s="187">
        <f>+D27-C27</f>
        <v>-2.1017601734035036</v>
      </c>
      <c r="I27" s="193"/>
      <c r="J27" s="149"/>
      <c r="K27" s="175"/>
      <c r="L27" s="175"/>
    </row>
    <row r="28" spans="1:12" ht="12" customHeight="1">
      <c r="A28" s="195" t="s">
        <v>57</v>
      </c>
      <c r="D28" s="191"/>
    </row>
    <row r="29" spans="1:12" ht="15" customHeight="1">
      <c r="A29" s="195"/>
      <c r="D29" s="191"/>
    </row>
    <row r="30" spans="1:12" ht="15" customHeight="1">
      <c r="A30" s="31" t="s">
        <v>65</v>
      </c>
      <c r="B30" s="172"/>
    </row>
    <row r="31" spans="1:12" s="175" customFormat="1" ht="12.75" customHeight="1">
      <c r="A31" s="151" t="s">
        <v>0</v>
      </c>
      <c r="B31" s="151"/>
      <c r="C31" s="152"/>
      <c r="D31" s="149"/>
      <c r="E31" s="152"/>
      <c r="F31" s="152"/>
      <c r="G31" s="152"/>
      <c r="H31" s="153"/>
      <c r="I31" s="149"/>
    </row>
    <row r="32" spans="1:12" ht="26.25" customHeight="1">
      <c r="A32" s="103"/>
      <c r="B32" s="104" t="s">
        <v>110</v>
      </c>
      <c r="C32" s="155" t="s">
        <v>114</v>
      </c>
      <c r="D32" s="155" t="s">
        <v>115</v>
      </c>
      <c r="E32" s="155">
        <v>42826</v>
      </c>
      <c r="F32" s="155">
        <v>42856</v>
      </c>
      <c r="G32" s="106" t="s">
        <v>2</v>
      </c>
      <c r="H32" s="106" t="s">
        <v>3</v>
      </c>
      <c r="I32" s="149"/>
      <c r="J32" s="175"/>
    </row>
    <row r="33" spans="1:11" ht="23.25" customHeight="1">
      <c r="A33" s="128" t="s">
        <v>8</v>
      </c>
      <c r="B33" s="156">
        <v>116000</v>
      </c>
      <c r="C33" s="156">
        <v>48000</v>
      </c>
      <c r="D33" s="156">
        <v>55000</v>
      </c>
      <c r="E33" s="156">
        <v>12000</v>
      </c>
      <c r="F33" s="156">
        <v>14000</v>
      </c>
      <c r="G33" s="110">
        <f>F33-E33</f>
        <v>2000</v>
      </c>
      <c r="H33" s="110">
        <f>D33-C33</f>
        <v>7000</v>
      </c>
      <c r="I33" s="149"/>
    </row>
    <row r="34" spans="1:11" ht="12.75" customHeight="1">
      <c r="A34" s="196" t="s">
        <v>21</v>
      </c>
      <c r="B34" s="163">
        <v>108000</v>
      </c>
      <c r="C34" s="163">
        <v>48000</v>
      </c>
      <c r="D34" s="163">
        <v>37500</v>
      </c>
      <c r="E34" s="163">
        <v>4000</v>
      </c>
      <c r="F34" s="163">
        <v>9500</v>
      </c>
      <c r="G34" s="110">
        <f>F34-E34</f>
        <v>5500</v>
      </c>
      <c r="H34" s="110">
        <f>D34-C34</f>
        <v>-10500</v>
      </c>
      <c r="I34" s="149"/>
    </row>
    <row r="35" spans="1:11" ht="12.75" customHeight="1">
      <c r="A35" s="196" t="s">
        <v>22</v>
      </c>
      <c r="B35" s="163">
        <v>8000</v>
      </c>
      <c r="C35" s="163" t="s">
        <v>1</v>
      </c>
      <c r="D35" s="163" t="s">
        <v>1</v>
      </c>
      <c r="E35" s="163" t="s">
        <v>1</v>
      </c>
      <c r="F35" s="163" t="s">
        <v>1</v>
      </c>
      <c r="G35" s="163" t="s">
        <v>1</v>
      </c>
      <c r="H35" s="163" t="s">
        <v>1</v>
      </c>
      <c r="I35" s="149"/>
      <c r="J35" s="197"/>
      <c r="K35" s="198"/>
    </row>
    <row r="36" spans="1:11" ht="12.75" customHeight="1">
      <c r="A36" s="196" t="s">
        <v>23</v>
      </c>
      <c r="B36" s="163" t="s">
        <v>1</v>
      </c>
      <c r="C36" s="163" t="s">
        <v>1</v>
      </c>
      <c r="D36" s="163">
        <v>17500</v>
      </c>
      <c r="E36" s="163">
        <v>8000</v>
      </c>
      <c r="F36" s="163">
        <v>4500</v>
      </c>
      <c r="G36" s="110">
        <f>F36</f>
        <v>4500</v>
      </c>
      <c r="H36" s="110">
        <f>D36</f>
        <v>17500</v>
      </c>
      <c r="I36" s="149"/>
      <c r="J36" s="197"/>
    </row>
    <row r="37" spans="1:11" ht="12.75" customHeight="1">
      <c r="A37" s="128" t="s">
        <v>7</v>
      </c>
      <c r="B37" s="156">
        <v>207835.08000000002</v>
      </c>
      <c r="C37" s="156">
        <v>87147.98</v>
      </c>
      <c r="D37" s="156">
        <v>65791</v>
      </c>
      <c r="E37" s="156">
        <v>17884</v>
      </c>
      <c r="F37" s="156">
        <v>11905</v>
      </c>
      <c r="G37" s="110">
        <f>F37-E37</f>
        <v>-5979</v>
      </c>
      <c r="H37" s="110">
        <f>D37-C37</f>
        <v>-21356.979999999996</v>
      </c>
      <c r="I37" s="149"/>
      <c r="J37" s="197"/>
    </row>
    <row r="38" spans="1:11" ht="12.75" customHeight="1">
      <c r="A38" s="196" t="s">
        <v>21</v>
      </c>
      <c r="B38" s="163">
        <v>198390.48</v>
      </c>
      <c r="C38" s="163">
        <f>C37</f>
        <v>87147.98</v>
      </c>
      <c r="D38" s="163">
        <v>52469</v>
      </c>
      <c r="E38" s="163">
        <v>12211</v>
      </c>
      <c r="F38" s="163">
        <v>7100</v>
      </c>
      <c r="G38" s="110">
        <f>F38-E38</f>
        <v>-5111</v>
      </c>
      <c r="H38" s="110">
        <f>D38-C38</f>
        <v>-34678.979999999996</v>
      </c>
      <c r="I38" s="149"/>
      <c r="J38" s="197"/>
    </row>
    <row r="39" spans="1:11" ht="12.75" customHeight="1">
      <c r="A39" s="196" t="s">
        <v>22</v>
      </c>
      <c r="B39" s="163">
        <v>9444.6</v>
      </c>
      <c r="C39" s="163" t="s">
        <v>1</v>
      </c>
      <c r="D39" s="163"/>
      <c r="E39" s="163" t="s">
        <v>1</v>
      </c>
      <c r="F39" s="163"/>
      <c r="G39" s="110" t="s">
        <v>1</v>
      </c>
      <c r="H39" s="110" t="s">
        <v>1</v>
      </c>
      <c r="I39" s="149"/>
      <c r="J39" s="197"/>
    </row>
    <row r="40" spans="1:11" ht="12.75" customHeight="1">
      <c r="A40" s="196" t="s">
        <v>23</v>
      </c>
      <c r="B40" s="163" t="s">
        <v>1</v>
      </c>
      <c r="C40" s="163" t="s">
        <v>1</v>
      </c>
      <c r="D40" s="163">
        <v>13322</v>
      </c>
      <c r="E40" s="163">
        <v>5673</v>
      </c>
      <c r="F40" s="163">
        <v>4805</v>
      </c>
      <c r="G40" s="110">
        <f>F40</f>
        <v>4805</v>
      </c>
      <c r="H40" s="110">
        <f>D40</f>
        <v>13322</v>
      </c>
      <c r="I40" s="149"/>
      <c r="J40" s="197"/>
    </row>
    <row r="41" spans="1:11" ht="12.75" customHeight="1">
      <c r="A41" s="128" t="s">
        <v>9</v>
      </c>
      <c r="B41" s="156">
        <v>110293.37</v>
      </c>
      <c r="C41" s="156">
        <f>C42</f>
        <v>43299.37</v>
      </c>
      <c r="D41" s="156">
        <v>43522</v>
      </c>
      <c r="E41" s="156">
        <v>9250</v>
      </c>
      <c r="F41" s="156">
        <v>9520</v>
      </c>
      <c r="G41" s="110">
        <f>F41-E41</f>
        <v>270</v>
      </c>
      <c r="H41" s="110">
        <f>D41-C41</f>
        <v>222.62999999999738</v>
      </c>
      <c r="I41" s="199"/>
      <c r="J41" s="197"/>
    </row>
    <row r="42" spans="1:11" ht="12.75" customHeight="1">
      <c r="A42" s="196" t="s">
        <v>21</v>
      </c>
      <c r="B42" s="163">
        <v>102293.37</v>
      </c>
      <c r="C42" s="163">
        <v>43299.37</v>
      </c>
      <c r="D42" s="163">
        <v>32407</v>
      </c>
      <c r="E42" s="163">
        <v>4000</v>
      </c>
      <c r="F42" s="163">
        <v>6055</v>
      </c>
      <c r="G42" s="110">
        <f>F42-E42</f>
        <v>2055</v>
      </c>
      <c r="H42" s="110">
        <f>D42-C42</f>
        <v>-10892.370000000003</v>
      </c>
      <c r="I42" s="199"/>
      <c r="J42" s="197"/>
    </row>
    <row r="43" spans="1:11" ht="12.75" customHeight="1">
      <c r="A43" s="196" t="s">
        <v>22</v>
      </c>
      <c r="B43" s="163">
        <v>8000</v>
      </c>
      <c r="C43" s="163" t="s">
        <v>1</v>
      </c>
      <c r="D43" s="163" t="s">
        <v>1</v>
      </c>
      <c r="E43" s="163" t="s">
        <v>1</v>
      </c>
      <c r="F43" s="163" t="s">
        <v>1</v>
      </c>
      <c r="G43" s="110" t="s">
        <v>1</v>
      </c>
      <c r="H43" s="110" t="s">
        <v>1</v>
      </c>
      <c r="I43" s="149"/>
      <c r="J43" s="197"/>
    </row>
    <row r="44" spans="1:11" ht="12.75" customHeight="1">
      <c r="A44" s="196" t="s">
        <v>23</v>
      </c>
      <c r="B44" s="163" t="s">
        <v>1</v>
      </c>
      <c r="C44" s="163" t="s">
        <v>1</v>
      </c>
      <c r="D44" s="163">
        <v>11115</v>
      </c>
      <c r="E44" s="163">
        <v>5250</v>
      </c>
      <c r="F44" s="163">
        <v>3465</v>
      </c>
      <c r="G44" s="110">
        <f>F44</f>
        <v>3465</v>
      </c>
      <c r="H44" s="110">
        <f>D44</f>
        <v>11115</v>
      </c>
      <c r="I44" s="149"/>
      <c r="J44" s="197"/>
    </row>
    <row r="45" spans="1:11" ht="23.25" customHeight="1">
      <c r="A45" s="128" t="s">
        <v>10</v>
      </c>
      <c r="B45" s="200">
        <v>2.5798160534518506</v>
      </c>
      <c r="C45" s="200">
        <v>5.6000552510761539</v>
      </c>
      <c r="D45" s="200">
        <v>0.77920858020714556</v>
      </c>
      <c r="E45" s="200">
        <v>1.1292481605882865</v>
      </c>
      <c r="F45" s="200">
        <v>1.6594972568201096</v>
      </c>
      <c r="G45" s="110">
        <f>F45-E45</f>
        <v>0.53024909623182315</v>
      </c>
      <c r="H45" s="110">
        <f>D45-C45</f>
        <v>-4.8208466708690079</v>
      </c>
      <c r="I45" s="201"/>
      <c r="J45" s="197"/>
    </row>
    <row r="46" spans="1:11" ht="12" customHeight="1">
      <c r="A46" s="196" t="s">
        <v>21</v>
      </c>
      <c r="B46" s="202">
        <v>2.5655802844417286</v>
      </c>
      <c r="C46" s="202">
        <v>5.6000552510761539</v>
      </c>
      <c r="D46" s="202">
        <v>0.46343020476296787</v>
      </c>
      <c r="E46" s="202">
        <v>0.48090304475257672</v>
      </c>
      <c r="F46" s="202">
        <v>0.92402864760418668</v>
      </c>
      <c r="G46" s="110">
        <f>F46-E46</f>
        <v>0.44312560285160996</v>
      </c>
      <c r="H46" s="110">
        <f>D46-C46</f>
        <v>-5.1366250463131857</v>
      </c>
      <c r="I46" s="201"/>
      <c r="J46" s="197"/>
    </row>
    <row r="47" spans="1:11" ht="12" customHeight="1">
      <c r="A47" s="196" t="s">
        <v>22</v>
      </c>
      <c r="B47" s="202">
        <v>0.72989602728363479</v>
      </c>
      <c r="C47" s="202" t="s">
        <v>1</v>
      </c>
      <c r="D47" s="202" t="s">
        <v>1</v>
      </c>
      <c r="E47" s="202" t="s">
        <v>1</v>
      </c>
      <c r="F47" s="202" t="s">
        <v>1</v>
      </c>
      <c r="G47" s="202" t="s">
        <v>1</v>
      </c>
      <c r="H47" s="202" t="s">
        <v>1</v>
      </c>
      <c r="I47" s="201"/>
      <c r="J47" s="197"/>
    </row>
    <row r="48" spans="1:11" ht="12" customHeight="1">
      <c r="A48" s="196" t="s">
        <v>23</v>
      </c>
      <c r="B48" s="202" t="s">
        <v>1</v>
      </c>
      <c r="C48" s="202" t="s">
        <v>1</v>
      </c>
      <c r="D48" s="202">
        <v>1.9026961678054821</v>
      </c>
      <c r="E48" s="202">
        <v>1.6232253917012083</v>
      </c>
      <c r="F48" s="202">
        <v>2.9447100789853073</v>
      </c>
      <c r="G48" s="110">
        <f>F48</f>
        <v>2.9447100789853073</v>
      </c>
      <c r="H48" s="110">
        <f>D48</f>
        <v>1.9026961678054821</v>
      </c>
      <c r="I48" s="201"/>
      <c r="J48" s="197"/>
    </row>
    <row r="49" spans="1:9" ht="13.5" customHeight="1">
      <c r="A49" s="149"/>
      <c r="B49" s="149"/>
      <c r="C49" s="149"/>
      <c r="D49" s="149"/>
      <c r="E49" s="149"/>
      <c r="F49" s="149"/>
      <c r="G49" s="149"/>
      <c r="H49" s="110"/>
      <c r="I49" s="149"/>
    </row>
    <row r="50" spans="1:9">
      <c r="A50" s="149"/>
      <c r="B50" s="149"/>
      <c r="C50" s="149"/>
      <c r="D50" s="149"/>
      <c r="E50" s="203"/>
      <c r="F50" s="149"/>
      <c r="G50" s="149"/>
      <c r="H50" s="149"/>
      <c r="I50" s="149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>
      <selection activeCell="J37" sqref="J37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66</v>
      </c>
      <c r="B1" s="1"/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1"/>
      <c r="B3" s="93" t="s">
        <v>110</v>
      </c>
      <c r="C3" s="155" t="s">
        <v>114</v>
      </c>
      <c r="D3" s="155" t="s">
        <v>115</v>
      </c>
      <c r="E3" s="155">
        <v>42826</v>
      </c>
      <c r="F3" s="155">
        <v>42856</v>
      </c>
      <c r="G3" s="136" t="s">
        <v>2</v>
      </c>
      <c r="H3" s="136" t="s">
        <v>3</v>
      </c>
    </row>
    <row r="4" spans="1:13" ht="12.75" customHeight="1">
      <c r="A4" s="47" t="s">
        <v>40</v>
      </c>
      <c r="B4" s="71">
        <v>5397</v>
      </c>
      <c r="C4" s="71">
        <v>2401</v>
      </c>
      <c r="D4" s="71">
        <v>2700</v>
      </c>
      <c r="E4" s="71">
        <v>500</v>
      </c>
      <c r="F4" s="71">
        <v>300</v>
      </c>
      <c r="G4" s="50">
        <f>F4-E4</f>
        <v>-200</v>
      </c>
      <c r="H4" s="50">
        <f>D4-C4</f>
        <v>299</v>
      </c>
      <c r="K4" s="57"/>
      <c r="L4" s="57"/>
      <c r="M4" s="57"/>
    </row>
    <row r="5" spans="1:13" ht="12.75" customHeight="1">
      <c r="A5" s="48" t="s">
        <v>5</v>
      </c>
      <c r="B5" s="68">
        <v>677</v>
      </c>
      <c r="C5" s="68">
        <v>291</v>
      </c>
      <c r="D5" s="68">
        <v>450</v>
      </c>
      <c r="E5" s="68">
        <v>80</v>
      </c>
      <c r="F5" s="68">
        <v>60</v>
      </c>
      <c r="G5" s="50">
        <f t="shared" ref="G5:G19" si="0">F5-E5</f>
        <v>-20</v>
      </c>
      <c r="H5" s="50">
        <f t="shared" ref="H5:H19" si="1">D5-C5</f>
        <v>159</v>
      </c>
      <c r="K5" s="57"/>
      <c r="L5" s="57"/>
      <c r="M5" s="57"/>
    </row>
    <row r="6" spans="1:13" ht="12.75" customHeight="1">
      <c r="A6" s="48" t="s">
        <v>24</v>
      </c>
      <c r="B6" s="68">
        <v>1550</v>
      </c>
      <c r="C6" s="68">
        <v>610</v>
      </c>
      <c r="D6" s="68">
        <v>900</v>
      </c>
      <c r="E6" s="68">
        <v>200</v>
      </c>
      <c r="F6" s="68">
        <v>100</v>
      </c>
      <c r="G6" s="50">
        <f t="shared" si="0"/>
        <v>-100</v>
      </c>
      <c r="H6" s="50">
        <f t="shared" si="1"/>
        <v>290</v>
      </c>
      <c r="K6" s="57"/>
      <c r="L6" s="57"/>
      <c r="M6" s="57"/>
    </row>
    <row r="7" spans="1:13" ht="12.75" customHeight="1">
      <c r="A7" s="48" t="s">
        <v>6</v>
      </c>
      <c r="B7" s="68">
        <v>3170</v>
      </c>
      <c r="C7" s="68">
        <v>1500</v>
      </c>
      <c r="D7" s="68">
        <v>1350</v>
      </c>
      <c r="E7" s="68">
        <v>220</v>
      </c>
      <c r="F7" s="68">
        <v>140</v>
      </c>
      <c r="G7" s="50">
        <f t="shared" si="0"/>
        <v>-80</v>
      </c>
      <c r="H7" s="50">
        <f t="shared" si="1"/>
        <v>-150</v>
      </c>
      <c r="K7" s="57"/>
      <c r="L7" s="57"/>
      <c r="M7" s="57"/>
    </row>
    <row r="8" spans="1:13" ht="12.75" customHeight="1">
      <c r="A8" s="47" t="s">
        <v>42</v>
      </c>
      <c r="B8" s="71">
        <v>10949.3032</v>
      </c>
      <c r="C8" s="71">
        <v>3305.8580000000002</v>
      </c>
      <c r="D8" s="71">
        <v>5706.0339999999997</v>
      </c>
      <c r="E8" s="71">
        <v>680</v>
      </c>
      <c r="F8" s="71">
        <v>395</v>
      </c>
      <c r="G8" s="50">
        <f t="shared" si="0"/>
        <v>-285</v>
      </c>
      <c r="H8" s="50">
        <f>D8-C8</f>
        <v>2400.1759999999995</v>
      </c>
      <c r="K8" s="57"/>
      <c r="L8" s="57"/>
      <c r="M8" s="57"/>
    </row>
    <row r="9" spans="1:13" ht="12.75" customHeight="1">
      <c r="A9" s="48" t="s">
        <v>5</v>
      </c>
      <c r="B9" s="68">
        <v>964.8</v>
      </c>
      <c r="C9" s="68">
        <v>130.5</v>
      </c>
      <c r="D9" s="68">
        <v>1013</v>
      </c>
      <c r="E9" s="68">
        <v>130</v>
      </c>
      <c r="F9" s="68">
        <v>50</v>
      </c>
      <c r="G9" s="50">
        <f t="shared" si="0"/>
        <v>-80</v>
      </c>
      <c r="H9" s="50">
        <f>D9-C9</f>
        <v>882.5</v>
      </c>
      <c r="K9" s="57"/>
      <c r="L9" s="57"/>
      <c r="M9" s="57"/>
    </row>
    <row r="10" spans="1:13" ht="12.75" customHeight="1">
      <c r="A10" s="48" t="s">
        <v>24</v>
      </c>
      <c r="B10" s="68">
        <v>4058.13</v>
      </c>
      <c r="C10" s="68">
        <v>1143.5</v>
      </c>
      <c r="D10" s="68">
        <v>1759.4</v>
      </c>
      <c r="E10" s="68">
        <v>250</v>
      </c>
      <c r="F10" s="68" t="s">
        <v>1</v>
      </c>
      <c r="G10" s="50">
        <f>-E10</f>
        <v>-250</v>
      </c>
      <c r="H10" s="50">
        <f>D10-C10</f>
        <v>615.90000000000009</v>
      </c>
      <c r="K10" s="57"/>
      <c r="L10" s="57"/>
      <c r="M10" s="57"/>
    </row>
    <row r="11" spans="1:13" ht="12.75" customHeight="1">
      <c r="A11" s="76" t="s">
        <v>6</v>
      </c>
      <c r="B11" s="68">
        <v>5926.3729999999996</v>
      </c>
      <c r="C11" s="68">
        <v>2031.8579999999999</v>
      </c>
      <c r="D11" s="68">
        <v>2728.634</v>
      </c>
      <c r="E11" s="68">
        <v>300</v>
      </c>
      <c r="F11" s="68">
        <v>345</v>
      </c>
      <c r="G11" s="50">
        <f t="shared" si="0"/>
        <v>45</v>
      </c>
      <c r="H11" s="50">
        <f>D11-C11</f>
        <v>696.77600000000007</v>
      </c>
      <c r="K11" s="57"/>
      <c r="L11" s="57"/>
      <c r="M11" s="57"/>
    </row>
    <row r="12" spans="1:13" ht="12.75" customHeight="1">
      <c r="A12" s="69" t="s">
        <v>43</v>
      </c>
      <c r="B12" s="71">
        <v>5719.71</v>
      </c>
      <c r="C12" s="71">
        <v>2654.11</v>
      </c>
      <c r="D12" s="71">
        <v>2565</v>
      </c>
      <c r="E12" s="71">
        <v>420</v>
      </c>
      <c r="F12" s="71">
        <v>160</v>
      </c>
      <c r="G12" s="50">
        <f t="shared" si="0"/>
        <v>-260</v>
      </c>
      <c r="H12" s="50">
        <f t="shared" si="1"/>
        <v>-89.110000000000127</v>
      </c>
      <c r="J12" s="49"/>
      <c r="K12" s="57"/>
      <c r="L12" s="57"/>
      <c r="M12" s="57"/>
    </row>
    <row r="13" spans="1:13" ht="12.75" customHeight="1">
      <c r="A13" s="48" t="s">
        <v>5</v>
      </c>
      <c r="B13" s="68">
        <v>456</v>
      </c>
      <c r="C13" s="68">
        <v>127</v>
      </c>
      <c r="D13" s="68">
        <v>380</v>
      </c>
      <c r="E13" s="68">
        <v>50</v>
      </c>
      <c r="F13" s="68">
        <v>20</v>
      </c>
      <c r="G13" s="50">
        <f t="shared" si="0"/>
        <v>-30</v>
      </c>
      <c r="H13" s="50">
        <f t="shared" si="1"/>
        <v>253</v>
      </c>
      <c r="J13" s="49"/>
      <c r="K13" s="57"/>
      <c r="L13" s="57"/>
      <c r="M13" s="57"/>
    </row>
    <row r="14" spans="1:13" ht="12.75" customHeight="1">
      <c r="A14" s="48" t="s">
        <v>24</v>
      </c>
      <c r="B14" s="68">
        <v>1800</v>
      </c>
      <c r="C14" s="68">
        <v>885</v>
      </c>
      <c r="D14" s="68">
        <v>750</v>
      </c>
      <c r="E14" s="68">
        <v>150</v>
      </c>
      <c r="F14" s="68" t="s">
        <v>1</v>
      </c>
      <c r="G14" s="50">
        <f>-E14</f>
        <v>-150</v>
      </c>
      <c r="H14" s="50">
        <f t="shared" si="1"/>
        <v>-135</v>
      </c>
      <c r="I14" s="73"/>
      <c r="J14" s="49"/>
      <c r="K14" s="57"/>
      <c r="L14" s="57"/>
      <c r="M14" s="57"/>
    </row>
    <row r="15" spans="1:13" ht="12.75" customHeight="1">
      <c r="A15" s="76" t="s">
        <v>6</v>
      </c>
      <c r="B15" s="68">
        <v>3463.71</v>
      </c>
      <c r="C15" s="68">
        <v>1642.11</v>
      </c>
      <c r="D15" s="68">
        <v>1435</v>
      </c>
      <c r="E15" s="68">
        <v>220</v>
      </c>
      <c r="F15" s="68">
        <v>140</v>
      </c>
      <c r="G15" s="50">
        <f t="shared" si="0"/>
        <v>-80</v>
      </c>
      <c r="H15" s="50">
        <f t="shared" si="1"/>
        <v>-207.1099999999999</v>
      </c>
      <c r="J15" s="49"/>
      <c r="K15" s="57"/>
      <c r="L15" s="57"/>
      <c r="M15" s="57"/>
    </row>
    <row r="16" spans="1:13" ht="12.75" customHeight="1">
      <c r="A16" s="69" t="s">
        <v>41</v>
      </c>
      <c r="B16" s="94">
        <v>9.8552356059260688</v>
      </c>
      <c r="C16" s="94">
        <v>13.58391425932407</v>
      </c>
      <c r="D16" s="94">
        <v>4.4961325652841788</v>
      </c>
      <c r="E16" s="94">
        <v>4.0085714285714289</v>
      </c>
      <c r="F16" s="94">
        <v>4.66</v>
      </c>
      <c r="G16" s="50">
        <f t="shared" si="0"/>
        <v>0.65142857142857125</v>
      </c>
      <c r="H16" s="50">
        <f t="shared" si="1"/>
        <v>-9.0877816940398901</v>
      </c>
      <c r="J16" s="5"/>
      <c r="K16" s="78"/>
      <c r="L16" s="57"/>
      <c r="M16" s="57"/>
    </row>
    <row r="17" spans="1:13" ht="12.75" customHeight="1">
      <c r="A17" s="48" t="s">
        <v>5</v>
      </c>
      <c r="B17" s="95">
        <v>3.6194728260869566</v>
      </c>
      <c r="C17" s="95">
        <v>5.0183333333333335</v>
      </c>
      <c r="D17" s="95">
        <v>1.9366428571428571</v>
      </c>
      <c r="E17" s="95">
        <v>1.5</v>
      </c>
      <c r="F17" s="95">
        <v>2</v>
      </c>
      <c r="G17" s="50">
        <f t="shared" si="0"/>
        <v>0.5</v>
      </c>
      <c r="H17" s="50">
        <f t="shared" si="1"/>
        <v>-3.0816904761904764</v>
      </c>
      <c r="J17" s="68"/>
      <c r="K17" s="24"/>
      <c r="L17" s="57"/>
      <c r="M17" s="57"/>
    </row>
    <row r="18" spans="1:13" ht="12.75" customHeight="1">
      <c r="A18" s="48" t="s">
        <v>24</v>
      </c>
      <c r="B18" s="95">
        <v>8.0835155172413806</v>
      </c>
      <c r="C18" s="95">
        <v>11.907291666666667</v>
      </c>
      <c r="D18" s="95">
        <v>3.3047500000000003</v>
      </c>
      <c r="E18" s="95">
        <v>2.9239999999999999</v>
      </c>
      <c r="F18" s="95" t="s">
        <v>1</v>
      </c>
      <c r="G18" s="50">
        <f>-E18</f>
        <v>-2.9239999999999999</v>
      </c>
      <c r="H18" s="50">
        <f t="shared" si="1"/>
        <v>-8.6025416666666672</v>
      </c>
      <c r="L18" s="57"/>
      <c r="M18" s="57"/>
    </row>
    <row r="19" spans="1:13" ht="12.75" customHeight="1">
      <c r="A19" s="48" t="s">
        <v>6</v>
      </c>
      <c r="B19" s="95">
        <v>11.278135577538727</v>
      </c>
      <c r="C19" s="95">
        <v>14.796403032489962</v>
      </c>
      <c r="D19" s="95">
        <v>5.7607053291536046</v>
      </c>
      <c r="E19" s="95">
        <v>5.3181818181818183</v>
      </c>
      <c r="F19" s="95">
        <v>5.04</v>
      </c>
      <c r="G19" s="50">
        <f t="shared" si="0"/>
        <v>-0.27818181818181831</v>
      </c>
      <c r="H19" s="50">
        <f t="shared" si="1"/>
        <v>-9.035697703336357</v>
      </c>
      <c r="J19" s="68"/>
      <c r="K19" s="66"/>
      <c r="L19" s="57"/>
      <c r="M19" s="57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2" t="s">
        <v>70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0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93" t="s">
        <v>110</v>
      </c>
      <c r="C24" s="155" t="s">
        <v>114</v>
      </c>
      <c r="D24" s="155" t="s">
        <v>115</v>
      </c>
      <c r="E24" s="155">
        <v>42826</v>
      </c>
      <c r="F24" s="155">
        <v>42856</v>
      </c>
      <c r="G24" s="136" t="s">
        <v>2</v>
      </c>
      <c r="H24" s="136" t="s">
        <v>3</v>
      </c>
    </row>
    <row r="25" spans="1:13" ht="12.75" customHeight="1">
      <c r="A25" s="88" t="s">
        <v>40</v>
      </c>
      <c r="B25" s="89">
        <v>6675</v>
      </c>
      <c r="C25" s="89">
        <v>2509</v>
      </c>
      <c r="D25" s="89">
        <v>3495</v>
      </c>
      <c r="E25" s="89">
        <v>600</v>
      </c>
      <c r="F25" s="89">
        <v>660</v>
      </c>
      <c r="G25" s="50">
        <f>+F25-E25</f>
        <v>60</v>
      </c>
      <c r="H25" s="50">
        <f>+D25-C25</f>
        <v>986</v>
      </c>
      <c r="I25" s="68"/>
      <c r="J25" s="5"/>
      <c r="K25" s="5"/>
      <c r="L25" s="80"/>
    </row>
    <row r="26" spans="1:13" ht="12.75" customHeight="1">
      <c r="A26" s="90" t="s">
        <v>67</v>
      </c>
      <c r="B26" s="91">
        <v>3649</v>
      </c>
      <c r="C26" s="91">
        <v>2063</v>
      </c>
      <c r="D26" s="91">
        <v>1135</v>
      </c>
      <c r="E26" s="91">
        <v>200</v>
      </c>
      <c r="F26" s="91">
        <v>200</v>
      </c>
      <c r="G26" s="50">
        <f>+F26-E26</f>
        <v>0</v>
      </c>
      <c r="H26" s="50">
        <f>+D26-C26</f>
        <v>-928</v>
      </c>
      <c r="I26" s="68"/>
      <c r="J26" s="139"/>
      <c r="K26" s="144"/>
      <c r="L26" s="80"/>
    </row>
    <row r="27" spans="1:13" ht="12.75" customHeight="1">
      <c r="A27" s="90" t="s">
        <v>68</v>
      </c>
      <c r="B27" s="91">
        <v>1970</v>
      </c>
      <c r="C27" s="91" t="s">
        <v>1</v>
      </c>
      <c r="D27" s="91">
        <v>1000</v>
      </c>
      <c r="E27" s="91">
        <v>400</v>
      </c>
      <c r="F27" s="91" t="s">
        <v>1</v>
      </c>
      <c r="G27" s="50">
        <f>-E27</f>
        <v>-400</v>
      </c>
      <c r="H27" s="50">
        <f>+D27</f>
        <v>1000</v>
      </c>
      <c r="I27" s="68"/>
      <c r="J27" s="139"/>
      <c r="K27" s="144"/>
      <c r="L27" s="80"/>
    </row>
    <row r="28" spans="1:13" ht="12.75" customHeight="1">
      <c r="A28" s="90" t="s">
        <v>69</v>
      </c>
      <c r="B28" s="91">
        <v>1056</v>
      </c>
      <c r="C28" s="91">
        <v>446</v>
      </c>
      <c r="D28" s="91">
        <v>400</v>
      </c>
      <c r="E28" s="91" t="s">
        <v>1</v>
      </c>
      <c r="F28" s="91" t="s">
        <v>1</v>
      </c>
      <c r="G28" s="50" t="s">
        <v>1</v>
      </c>
      <c r="H28" s="50">
        <f>+D28-C28</f>
        <v>-46</v>
      </c>
      <c r="I28" s="51"/>
      <c r="J28" s="139"/>
      <c r="K28" s="144"/>
      <c r="L28" s="80"/>
    </row>
    <row r="29" spans="1:13" ht="12.75" customHeight="1">
      <c r="A29" s="90" t="s">
        <v>112</v>
      </c>
      <c r="B29" s="91" t="s">
        <v>1</v>
      </c>
      <c r="C29" s="91" t="s">
        <v>1</v>
      </c>
      <c r="D29" s="91">
        <v>960</v>
      </c>
      <c r="E29" s="91" t="s">
        <v>1</v>
      </c>
      <c r="F29" s="91">
        <v>460</v>
      </c>
      <c r="G29" s="50">
        <f>+F29</f>
        <v>460</v>
      </c>
      <c r="H29" s="50">
        <f>+D29</f>
        <v>960</v>
      </c>
      <c r="I29" s="51"/>
      <c r="J29" s="139"/>
      <c r="K29" s="144"/>
      <c r="L29" s="80"/>
    </row>
    <row r="30" spans="1:13" ht="12.75" customHeight="1">
      <c r="A30" s="88" t="s">
        <v>42</v>
      </c>
      <c r="B30" s="89">
        <v>11562.787</v>
      </c>
      <c r="C30" s="89">
        <v>2627.59</v>
      </c>
      <c r="D30" s="89">
        <v>9581.8876</v>
      </c>
      <c r="E30" s="89">
        <v>1473</v>
      </c>
      <c r="F30" s="89">
        <v>1842.3876</v>
      </c>
      <c r="G30" s="50">
        <f t="shared" ref="G26:G41" si="2">+F30-E30</f>
        <v>369.38760000000002</v>
      </c>
      <c r="H30" s="50">
        <f>+D30-C30</f>
        <v>6954.2975999999999</v>
      </c>
      <c r="I30" s="51"/>
      <c r="J30" s="139"/>
      <c r="K30" s="144"/>
      <c r="L30" s="80"/>
    </row>
    <row r="31" spans="1:13" ht="12.75" customHeight="1">
      <c r="A31" s="90" t="s">
        <v>67</v>
      </c>
      <c r="B31" s="91">
        <v>5584.95</v>
      </c>
      <c r="C31" s="91">
        <v>2435.5</v>
      </c>
      <c r="D31" s="91">
        <v>3357.6</v>
      </c>
      <c r="E31" s="91">
        <v>776</v>
      </c>
      <c r="F31" s="91">
        <v>593.1</v>
      </c>
      <c r="G31" s="50">
        <f t="shared" si="2"/>
        <v>-182.89999999999998</v>
      </c>
      <c r="H31" s="50">
        <f>+D31-C31</f>
        <v>922.09999999999991</v>
      </c>
      <c r="I31" s="51"/>
      <c r="J31" s="145"/>
      <c r="K31" s="144"/>
      <c r="L31" s="80"/>
    </row>
    <row r="32" spans="1:13" ht="12.75" customHeight="1">
      <c r="A32" s="90" t="s">
        <v>68</v>
      </c>
      <c r="B32" s="91">
        <v>4714.3999999999996</v>
      </c>
      <c r="C32" s="91" t="s">
        <v>1</v>
      </c>
      <c r="D32" s="91">
        <v>2232.5</v>
      </c>
      <c r="E32" s="91">
        <v>697</v>
      </c>
      <c r="F32" s="91" t="s">
        <v>1</v>
      </c>
      <c r="G32" s="50">
        <f>-E32</f>
        <v>-697</v>
      </c>
      <c r="H32" s="50">
        <f>+D32</f>
        <v>2232.5</v>
      </c>
      <c r="I32" s="51"/>
      <c r="J32" s="146"/>
      <c r="K32" s="144"/>
      <c r="L32" s="80"/>
    </row>
    <row r="33" spans="1:12" ht="12.75" customHeight="1">
      <c r="A33" s="90" t="s">
        <v>69</v>
      </c>
      <c r="B33" s="91">
        <v>1263.4369999999999</v>
      </c>
      <c r="C33" s="91">
        <v>192.09</v>
      </c>
      <c r="D33" s="91">
        <v>1397</v>
      </c>
      <c r="E33" s="91" t="s">
        <v>1</v>
      </c>
      <c r="F33" s="91" t="s">
        <v>1</v>
      </c>
      <c r="G33" s="50" t="s">
        <v>1</v>
      </c>
      <c r="H33" s="50">
        <f>+D33-C33</f>
        <v>1204.9100000000001</v>
      </c>
      <c r="I33" s="72"/>
      <c r="J33" s="146"/>
      <c r="K33" s="144"/>
      <c r="L33" s="80"/>
    </row>
    <row r="34" spans="1:12" ht="12.75" customHeight="1">
      <c r="A34" s="90" t="s">
        <v>112</v>
      </c>
      <c r="B34" s="91" t="s">
        <v>1</v>
      </c>
      <c r="C34" s="91" t="s">
        <v>1</v>
      </c>
      <c r="D34" s="91">
        <v>2594.788</v>
      </c>
      <c r="E34" s="91" t="s">
        <v>1</v>
      </c>
      <c r="F34" s="91">
        <v>1249.2876000000001</v>
      </c>
      <c r="G34" s="50">
        <f>+F34</f>
        <v>1249.2876000000001</v>
      </c>
      <c r="H34" s="50">
        <f>+D34</f>
        <v>2594.788</v>
      </c>
      <c r="I34" s="72"/>
      <c r="J34" s="146"/>
      <c r="K34" s="144"/>
      <c r="L34" s="80"/>
    </row>
    <row r="35" spans="1:12" ht="12.75" customHeight="1">
      <c r="A35" s="92" t="s">
        <v>43</v>
      </c>
      <c r="B35" s="89">
        <v>7994.65</v>
      </c>
      <c r="C35" s="89">
        <v>2477.8000000000002</v>
      </c>
      <c r="D35" s="89">
        <v>4745</v>
      </c>
      <c r="E35" s="89">
        <v>800</v>
      </c>
      <c r="F35" s="89">
        <v>1160</v>
      </c>
      <c r="G35" s="50">
        <f t="shared" si="2"/>
        <v>360</v>
      </c>
      <c r="H35" s="50">
        <f>+D35-C35</f>
        <v>2267.1999999999998</v>
      </c>
      <c r="I35" s="68"/>
      <c r="J35" s="146"/>
      <c r="K35" s="144"/>
      <c r="L35" s="80"/>
    </row>
    <row r="36" spans="1:12" ht="12.75" customHeight="1">
      <c r="A36" s="90" t="s">
        <v>67</v>
      </c>
      <c r="B36" s="91">
        <v>4758.5</v>
      </c>
      <c r="C36" s="91">
        <v>2292.5</v>
      </c>
      <c r="D36" s="91">
        <v>1685</v>
      </c>
      <c r="E36" s="91">
        <v>400</v>
      </c>
      <c r="F36" s="91">
        <v>300</v>
      </c>
      <c r="G36" s="50">
        <f t="shared" si="2"/>
        <v>-100</v>
      </c>
      <c r="H36" s="50">
        <f>+D36-C36</f>
        <v>-607.5</v>
      </c>
      <c r="I36" s="68"/>
      <c r="J36" s="146"/>
      <c r="K36" s="144"/>
      <c r="L36" s="80"/>
    </row>
    <row r="37" spans="1:12" ht="12.75" customHeight="1">
      <c r="A37" s="90" t="s">
        <v>68</v>
      </c>
      <c r="B37" s="91">
        <v>2140.85</v>
      </c>
      <c r="C37" s="91" t="s">
        <v>1</v>
      </c>
      <c r="D37" s="91">
        <v>1100</v>
      </c>
      <c r="E37" s="91">
        <v>400</v>
      </c>
      <c r="F37" s="91" t="s">
        <v>1</v>
      </c>
      <c r="G37" s="50">
        <f>-E37</f>
        <v>-400</v>
      </c>
      <c r="H37" s="50">
        <f>+D37</f>
        <v>1100</v>
      </c>
      <c r="I37" s="68"/>
      <c r="J37" s="146"/>
      <c r="K37" s="144"/>
      <c r="L37" s="80"/>
    </row>
    <row r="38" spans="1:12" ht="12.75" customHeight="1">
      <c r="A38" s="90" t="s">
        <v>69</v>
      </c>
      <c r="B38" s="91">
        <v>1095.3</v>
      </c>
      <c r="C38" s="91">
        <v>185.3</v>
      </c>
      <c r="D38" s="91">
        <v>400</v>
      </c>
      <c r="E38" s="91" t="s">
        <v>1</v>
      </c>
      <c r="F38" s="91" t="s">
        <v>1</v>
      </c>
      <c r="G38" s="50" t="s">
        <v>1</v>
      </c>
      <c r="H38" s="50">
        <f>+D38-C38</f>
        <v>214.7</v>
      </c>
      <c r="I38" s="68"/>
      <c r="J38" s="146"/>
      <c r="K38" s="144"/>
      <c r="L38" s="80"/>
    </row>
    <row r="39" spans="1:12" ht="12.75" customHeight="1">
      <c r="A39" s="90" t="s">
        <v>112</v>
      </c>
      <c r="B39" s="91" t="s">
        <v>1</v>
      </c>
      <c r="C39" s="91" t="s">
        <v>1</v>
      </c>
      <c r="D39" s="91">
        <v>1560</v>
      </c>
      <c r="E39" s="91" t="s">
        <v>1</v>
      </c>
      <c r="F39" s="91">
        <v>860</v>
      </c>
      <c r="G39" s="50">
        <f>+F39</f>
        <v>860</v>
      </c>
      <c r="H39" s="50">
        <f>+D39</f>
        <v>1560</v>
      </c>
      <c r="I39" s="68"/>
      <c r="J39" s="146"/>
      <c r="K39" s="144"/>
      <c r="L39" s="80"/>
    </row>
    <row r="40" spans="1:12" ht="12.75" customHeight="1">
      <c r="A40" s="92" t="s">
        <v>41</v>
      </c>
      <c r="B40" s="96">
        <v>16.530439658354517</v>
      </c>
      <c r="C40" s="96">
        <v>17.620905614172404</v>
      </c>
      <c r="D40" s="96">
        <v>13.32241515151515</v>
      </c>
      <c r="E40" s="96">
        <v>10.571999999999999</v>
      </c>
      <c r="F40" s="96">
        <v>14.024242424242424</v>
      </c>
      <c r="G40" s="50">
        <f>+F40-E40</f>
        <v>3.4522424242424243</v>
      </c>
      <c r="H40" s="50">
        <f>+D40-C40</f>
        <v>-4.298490462657254</v>
      </c>
      <c r="I40" s="68"/>
      <c r="J40" s="146"/>
      <c r="K40" s="144"/>
      <c r="L40" s="80"/>
    </row>
    <row r="41" spans="1:12" ht="12.75" customHeight="1">
      <c r="A41" s="90" t="s">
        <v>67</v>
      </c>
      <c r="B41" s="97">
        <v>16.118000000000002</v>
      </c>
      <c r="C41" s="97">
        <v>17.372</v>
      </c>
      <c r="D41" s="97">
        <v>10.89</v>
      </c>
      <c r="E41" s="97">
        <v>9.93</v>
      </c>
      <c r="F41" s="97">
        <v>9.48</v>
      </c>
      <c r="G41" s="50">
        <f>+F41-E41</f>
        <v>-0.44999999999999929</v>
      </c>
      <c r="H41" s="50">
        <f>+D41-C41</f>
        <v>-6.4819999999999993</v>
      </c>
      <c r="I41" s="68"/>
      <c r="J41" s="145"/>
      <c r="K41" s="144"/>
      <c r="L41" s="80"/>
    </row>
    <row r="42" spans="1:12" ht="12.75" customHeight="1">
      <c r="A42" s="90" t="s">
        <v>68</v>
      </c>
      <c r="B42" s="97">
        <v>15.87049164520643</v>
      </c>
      <c r="C42" s="97" t="s">
        <v>1</v>
      </c>
      <c r="D42" s="97">
        <v>11.984999999999999</v>
      </c>
      <c r="E42" s="97">
        <v>11</v>
      </c>
      <c r="F42" s="97" t="s">
        <v>1</v>
      </c>
      <c r="G42" s="50">
        <f>-E42</f>
        <v>-11</v>
      </c>
      <c r="H42" s="50">
        <f>+D42</f>
        <v>11.984999999999999</v>
      </c>
      <c r="I42" s="68"/>
      <c r="J42" s="5"/>
      <c r="K42" s="5"/>
    </row>
    <row r="43" spans="1:12" ht="12.75" customHeight="1">
      <c r="A43" s="90" t="s">
        <v>69</v>
      </c>
      <c r="B43" s="97">
        <v>19.122499999999999</v>
      </c>
      <c r="C43" s="97">
        <v>19.86</v>
      </c>
      <c r="D43" s="97">
        <v>15.1</v>
      </c>
      <c r="E43" s="97" t="s">
        <v>1</v>
      </c>
      <c r="F43" s="97" t="s">
        <v>1</v>
      </c>
      <c r="G43" s="50" t="s">
        <v>1</v>
      </c>
      <c r="H43" s="50">
        <f>+D43-C43</f>
        <v>-4.76</v>
      </c>
      <c r="I43" s="72"/>
      <c r="J43" s="146"/>
      <c r="K43" s="144"/>
      <c r="L43" s="67"/>
    </row>
    <row r="44" spans="1:12" ht="12.75" customHeight="1">
      <c r="A44" s="46" t="s">
        <v>112</v>
      </c>
      <c r="B44" s="70" t="s">
        <v>1</v>
      </c>
      <c r="C44" s="70" t="s">
        <v>1</v>
      </c>
      <c r="D44" s="97">
        <v>17</v>
      </c>
      <c r="E44" s="97" t="s">
        <v>1</v>
      </c>
      <c r="F44" s="97">
        <v>16</v>
      </c>
      <c r="G44" s="50">
        <f>+F44</f>
        <v>16</v>
      </c>
      <c r="H44" s="50">
        <f>+D44</f>
        <v>17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82" t="s">
        <v>105</v>
      </c>
      <c r="B46" s="83"/>
      <c r="C46" s="84"/>
      <c r="D46" s="84"/>
      <c r="E46" s="84"/>
      <c r="F46" s="84"/>
      <c r="G46" s="138"/>
      <c r="H46" s="84"/>
      <c r="K46" s="78"/>
    </row>
    <row r="47" spans="1:12" ht="12.75" customHeight="1">
      <c r="A47" s="85" t="s">
        <v>100</v>
      </c>
      <c r="B47" s="85"/>
      <c r="C47" s="86"/>
      <c r="D47" s="86"/>
      <c r="E47" s="86"/>
      <c r="F47" s="86"/>
      <c r="G47" s="138"/>
      <c r="H47" s="87"/>
      <c r="I47" s="71"/>
      <c r="J47" s="68"/>
      <c r="K47" s="24"/>
      <c r="L47" s="80"/>
    </row>
    <row r="48" spans="1:12" ht="26.25" customHeight="1">
      <c r="A48" s="41"/>
      <c r="B48" s="93" t="s">
        <v>110</v>
      </c>
      <c r="C48" s="155" t="s">
        <v>114</v>
      </c>
      <c r="D48" s="155" t="s">
        <v>115</v>
      </c>
      <c r="E48" s="155">
        <v>42826</v>
      </c>
      <c r="F48" s="155">
        <v>42856</v>
      </c>
      <c r="G48" s="136" t="s">
        <v>2</v>
      </c>
      <c r="H48" s="136" t="s">
        <v>3</v>
      </c>
    </row>
    <row r="49" spans="1:12" ht="12.75" customHeight="1">
      <c r="A49" s="88" t="s">
        <v>40</v>
      </c>
      <c r="B49" s="89">
        <v>340</v>
      </c>
      <c r="C49" s="89" t="s">
        <v>1</v>
      </c>
      <c r="D49" s="89" t="s">
        <v>1</v>
      </c>
      <c r="E49" s="89" t="s">
        <v>1</v>
      </c>
      <c r="F49" s="89" t="s">
        <v>1</v>
      </c>
      <c r="G49" s="137" t="s">
        <v>1</v>
      </c>
      <c r="H49" s="137" t="s">
        <v>1</v>
      </c>
      <c r="I49" s="68"/>
      <c r="J49" s="68"/>
      <c r="K49" s="66"/>
      <c r="L49" s="80"/>
    </row>
    <row r="50" spans="1:12" ht="12.75" customHeight="1">
      <c r="A50" s="90" t="s">
        <v>69</v>
      </c>
      <c r="B50" s="91">
        <v>340</v>
      </c>
      <c r="C50" s="89" t="s">
        <v>1</v>
      </c>
      <c r="D50" s="89" t="s">
        <v>1</v>
      </c>
      <c r="E50" s="89" t="s">
        <v>1</v>
      </c>
      <c r="F50" s="89" t="s">
        <v>1</v>
      </c>
      <c r="G50" s="137" t="s">
        <v>1</v>
      </c>
      <c r="H50" s="137" t="s">
        <v>1</v>
      </c>
      <c r="I50" s="51"/>
      <c r="J50" s="51"/>
      <c r="K50" s="80"/>
      <c r="L50" s="80"/>
    </row>
    <row r="51" spans="1:12" ht="12.75" customHeight="1">
      <c r="A51" s="88" t="s">
        <v>42</v>
      </c>
      <c r="B51" s="89">
        <v>49.4</v>
      </c>
      <c r="C51" s="89" t="s">
        <v>1</v>
      </c>
      <c r="D51" s="89" t="s">
        <v>1</v>
      </c>
      <c r="E51" s="89" t="s">
        <v>1</v>
      </c>
      <c r="F51" s="89" t="s">
        <v>1</v>
      </c>
      <c r="G51" s="137" t="s">
        <v>1</v>
      </c>
      <c r="H51" s="137" t="s">
        <v>1</v>
      </c>
      <c r="I51" s="51"/>
      <c r="J51" s="51"/>
      <c r="K51" s="80"/>
      <c r="L51" s="80"/>
    </row>
    <row r="52" spans="1:12" ht="12.75" customHeight="1">
      <c r="A52" s="90" t="s">
        <v>69</v>
      </c>
      <c r="B52" s="91">
        <v>49.4</v>
      </c>
      <c r="C52" s="89" t="s">
        <v>1</v>
      </c>
      <c r="D52" s="89" t="s">
        <v>1</v>
      </c>
      <c r="E52" s="89" t="s">
        <v>1</v>
      </c>
      <c r="F52" s="89" t="s">
        <v>1</v>
      </c>
      <c r="G52" s="137" t="s">
        <v>1</v>
      </c>
      <c r="H52" s="137" t="s">
        <v>1</v>
      </c>
      <c r="I52" s="72"/>
      <c r="J52" s="68"/>
      <c r="K52" s="80"/>
      <c r="L52" s="80"/>
    </row>
    <row r="53" spans="1:12" ht="12.75" customHeight="1">
      <c r="A53" s="92" t="s">
        <v>43</v>
      </c>
      <c r="B53" s="89">
        <v>49.4</v>
      </c>
      <c r="C53" s="89" t="s">
        <v>1</v>
      </c>
      <c r="D53" s="89" t="s">
        <v>1</v>
      </c>
      <c r="E53" s="89" t="s">
        <v>1</v>
      </c>
      <c r="F53" s="89" t="s">
        <v>1</v>
      </c>
      <c r="G53" s="137" t="s">
        <v>1</v>
      </c>
      <c r="H53" s="137" t="s">
        <v>1</v>
      </c>
      <c r="I53" s="68"/>
      <c r="J53" s="68"/>
      <c r="K53" s="80"/>
      <c r="L53" s="80"/>
    </row>
    <row r="54" spans="1:12" ht="12.75" customHeight="1">
      <c r="A54" s="90" t="s">
        <v>69</v>
      </c>
      <c r="B54" s="91">
        <v>49.4</v>
      </c>
      <c r="C54" s="89" t="s">
        <v>1</v>
      </c>
      <c r="D54" s="89" t="s">
        <v>1</v>
      </c>
      <c r="E54" s="89" t="s">
        <v>1</v>
      </c>
      <c r="F54" s="89" t="s">
        <v>1</v>
      </c>
      <c r="G54" s="137" t="s">
        <v>1</v>
      </c>
      <c r="H54" s="137" t="s">
        <v>1</v>
      </c>
      <c r="I54" s="68"/>
      <c r="J54" s="68"/>
      <c r="K54" s="80"/>
      <c r="L54" s="80"/>
    </row>
    <row r="55" spans="1:12" ht="12.75" customHeight="1">
      <c r="A55" s="92" t="s">
        <v>41</v>
      </c>
      <c r="B55" s="96">
        <v>1.75</v>
      </c>
      <c r="C55" s="89" t="s">
        <v>1</v>
      </c>
      <c r="D55" s="89" t="s">
        <v>1</v>
      </c>
      <c r="E55" s="89" t="s">
        <v>1</v>
      </c>
      <c r="F55" s="89" t="s">
        <v>1</v>
      </c>
      <c r="G55" s="137" t="s">
        <v>1</v>
      </c>
      <c r="H55" s="137" t="s">
        <v>1</v>
      </c>
      <c r="I55" s="68"/>
      <c r="J55" s="68"/>
      <c r="K55" s="80"/>
      <c r="L55" s="80"/>
    </row>
    <row r="56" spans="1:12" ht="12.75" customHeight="1">
      <c r="A56" s="90" t="s">
        <v>69</v>
      </c>
      <c r="B56" s="97">
        <v>1.75</v>
      </c>
      <c r="C56" s="89" t="s">
        <v>1</v>
      </c>
      <c r="D56" s="89" t="s">
        <v>1</v>
      </c>
      <c r="E56" s="89" t="s">
        <v>1</v>
      </c>
      <c r="F56" s="89" t="s">
        <v>1</v>
      </c>
      <c r="G56" s="137" t="s">
        <v>1</v>
      </c>
      <c r="H56" s="137" t="s">
        <v>1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J20" sqref="J20"/>
    </sheetView>
  </sheetViews>
  <sheetFormatPr defaultRowHeight="11.25"/>
  <cols>
    <col min="1" max="1" width="27.28515625" style="149" customWidth="1"/>
    <col min="2" max="2" width="10.7109375" style="149" customWidth="1"/>
    <col min="3" max="4" width="11.140625" style="149" customWidth="1"/>
    <col min="5" max="8" width="10.7109375" style="149" customWidth="1"/>
    <col min="9" max="9" width="9" style="149" customWidth="1"/>
    <col min="10" max="10" width="11.140625" style="149" customWidth="1"/>
    <col min="11" max="16384" width="9.140625" style="149"/>
  </cols>
  <sheetData>
    <row r="1" spans="1:13" ht="12.75">
      <c r="A1" s="147" t="s">
        <v>101</v>
      </c>
      <c r="B1" s="148"/>
      <c r="J1" s="150"/>
    </row>
    <row r="2" spans="1:13" s="153" customFormat="1">
      <c r="A2" s="151" t="s">
        <v>49</v>
      </c>
      <c r="B2" s="151"/>
      <c r="C2" s="152"/>
      <c r="D2" s="152"/>
      <c r="E2" s="152"/>
      <c r="F2" s="152"/>
      <c r="G2" s="152"/>
      <c r="K2" s="154"/>
    </row>
    <row r="3" spans="1:13" ht="26.25" customHeight="1">
      <c r="A3" s="103"/>
      <c r="B3" s="104" t="s">
        <v>110</v>
      </c>
      <c r="C3" s="155" t="s">
        <v>114</v>
      </c>
      <c r="D3" s="155" t="s">
        <v>115</v>
      </c>
      <c r="E3" s="155">
        <v>42826</v>
      </c>
      <c r="F3" s="155">
        <v>42856</v>
      </c>
      <c r="G3" s="106" t="s">
        <v>2</v>
      </c>
      <c r="H3" s="106" t="s">
        <v>3</v>
      </c>
      <c r="I3" s="108"/>
      <c r="J3" s="156"/>
      <c r="K3" s="156"/>
      <c r="L3" s="157"/>
      <c r="M3" s="158"/>
    </row>
    <row r="4" spans="1:13" ht="12.75" customHeight="1">
      <c r="A4" s="159" t="s">
        <v>27</v>
      </c>
      <c r="B4" s="170">
        <v>3.9694913708538309</v>
      </c>
      <c r="C4" s="170">
        <v>6.3897092482335482</v>
      </c>
      <c r="D4" s="170">
        <v>1.4460905591870614</v>
      </c>
      <c r="E4" s="170">
        <v>1.1307862189030864</v>
      </c>
      <c r="F4" s="170">
        <v>1.4196665770322214</v>
      </c>
      <c r="G4" s="110">
        <f>F4-E4</f>
        <v>0.28888035812913504</v>
      </c>
      <c r="H4" s="110">
        <f>+D4-C4</f>
        <v>-4.9436186890464864</v>
      </c>
      <c r="I4" s="156"/>
      <c r="J4" s="206"/>
      <c r="K4" s="206"/>
      <c r="L4" s="156"/>
      <c r="M4" s="156"/>
    </row>
    <row r="5" spans="1:13">
      <c r="A5" s="113" t="s">
        <v>18</v>
      </c>
      <c r="B5" s="160">
        <v>4.7948202401709796</v>
      </c>
      <c r="C5" s="160">
        <v>5.9127483362393711</v>
      </c>
      <c r="D5" s="160">
        <v>2</v>
      </c>
      <c r="E5" s="160" t="s">
        <v>1</v>
      </c>
      <c r="F5" s="160">
        <v>2</v>
      </c>
      <c r="G5" s="110">
        <f>F5</f>
        <v>2</v>
      </c>
      <c r="H5" s="110">
        <f>+D5-C5</f>
        <v>-3.9127483362393711</v>
      </c>
      <c r="I5" s="209"/>
      <c r="J5" s="207"/>
      <c r="K5" s="206"/>
      <c r="L5" s="161"/>
      <c r="M5" s="161"/>
    </row>
    <row r="6" spans="1:13" ht="12.75" customHeight="1">
      <c r="A6" s="113" t="s">
        <v>107</v>
      </c>
      <c r="B6" s="160">
        <v>3.7245906684030565</v>
      </c>
      <c r="C6" s="160">
        <v>5.8546193978886789</v>
      </c>
      <c r="D6" s="160">
        <v>1.3693360980005356</v>
      </c>
      <c r="E6" s="160">
        <v>1.051151014091432</v>
      </c>
      <c r="F6" s="160">
        <v>1.2455294759112459</v>
      </c>
      <c r="G6" s="110">
        <f>F6-E6</f>
        <v>0.19437846181981389</v>
      </c>
      <c r="H6" s="110">
        <f>+D6-C6</f>
        <v>-4.4852832998881436</v>
      </c>
      <c r="I6" s="202"/>
      <c r="J6" s="207"/>
      <c r="K6" s="206"/>
      <c r="L6" s="163"/>
      <c r="M6" s="163"/>
    </row>
    <row r="7" spans="1:13" ht="12.75" customHeight="1">
      <c r="A7" s="113" t="s">
        <v>106</v>
      </c>
      <c r="B7" s="160">
        <v>4.6082423039477174</v>
      </c>
      <c r="C7" s="160">
        <v>7.1148361471058923</v>
      </c>
      <c r="D7" s="160">
        <v>1.5</v>
      </c>
      <c r="E7" s="160">
        <v>1.5</v>
      </c>
      <c r="F7" s="160">
        <v>1.5</v>
      </c>
      <c r="G7" s="110">
        <f>F7-E7</f>
        <v>0</v>
      </c>
      <c r="H7" s="110">
        <f>+D7-C7</f>
        <v>-5.6148361471058923</v>
      </c>
      <c r="I7" s="202"/>
      <c r="J7" s="207"/>
      <c r="K7" s="206"/>
      <c r="L7" s="163"/>
      <c r="M7" s="163"/>
    </row>
    <row r="8" spans="1:13" ht="12.75" customHeight="1">
      <c r="A8" s="113" t="s">
        <v>19</v>
      </c>
      <c r="B8" s="160">
        <v>1.5</v>
      </c>
      <c r="C8" s="160">
        <v>1.5</v>
      </c>
      <c r="D8" s="160">
        <v>1.5</v>
      </c>
      <c r="E8" s="160" t="s">
        <v>1</v>
      </c>
      <c r="F8" s="160">
        <v>1.5</v>
      </c>
      <c r="G8" s="110">
        <f>F8</f>
        <v>1.5</v>
      </c>
      <c r="H8" s="110">
        <f>+D8-C8</f>
        <v>0</v>
      </c>
      <c r="I8" s="202"/>
      <c r="J8" s="206"/>
      <c r="K8" s="206"/>
      <c r="L8" s="163"/>
      <c r="M8" s="163"/>
    </row>
    <row r="9" spans="1:13" ht="12.75" customHeight="1">
      <c r="A9" s="113" t="s">
        <v>20</v>
      </c>
      <c r="B9" s="164" t="s">
        <v>1</v>
      </c>
      <c r="C9" s="164" t="s">
        <v>1</v>
      </c>
      <c r="D9" s="164">
        <v>1.7666666666666666</v>
      </c>
      <c r="E9" s="164">
        <v>1.8</v>
      </c>
      <c r="F9" s="164">
        <v>1.8</v>
      </c>
      <c r="G9" s="110">
        <f>F9-E9</f>
        <v>0</v>
      </c>
      <c r="H9" s="110">
        <f>+D9</f>
        <v>1.7666666666666666</v>
      </c>
      <c r="I9" s="161"/>
      <c r="J9" s="206"/>
      <c r="K9" s="206"/>
      <c r="L9" s="161"/>
      <c r="M9" s="161"/>
    </row>
    <row r="10" spans="1:13" ht="12.75" customHeight="1">
      <c r="A10" s="113" t="s">
        <v>44</v>
      </c>
      <c r="B10" s="164" t="s">
        <v>1</v>
      </c>
      <c r="C10" s="164" t="s">
        <v>1</v>
      </c>
      <c r="D10" s="164" t="s">
        <v>1</v>
      </c>
      <c r="E10" s="164" t="s">
        <v>1</v>
      </c>
      <c r="F10" s="164" t="s">
        <v>1</v>
      </c>
      <c r="G10" s="204" t="s">
        <v>1</v>
      </c>
      <c r="H10" s="204" t="s">
        <v>1</v>
      </c>
      <c r="I10" s="161"/>
      <c r="J10" s="154"/>
      <c r="K10" s="206"/>
      <c r="L10" s="161"/>
      <c r="M10" s="161"/>
    </row>
    <row r="11" spans="1:13" ht="12.75" customHeight="1">
      <c r="A11" s="113" t="s">
        <v>108</v>
      </c>
      <c r="B11" s="164" t="s">
        <v>1</v>
      </c>
      <c r="C11" s="164" t="s">
        <v>1</v>
      </c>
      <c r="D11" s="164" t="s">
        <v>1</v>
      </c>
      <c r="E11" s="164" t="s">
        <v>1</v>
      </c>
      <c r="F11" s="164" t="s">
        <v>1</v>
      </c>
      <c r="G11" s="204" t="s">
        <v>1</v>
      </c>
      <c r="H11" s="204" t="s">
        <v>1</v>
      </c>
      <c r="I11" s="161"/>
      <c r="J11" s="154"/>
      <c r="K11" s="154"/>
      <c r="L11" s="161"/>
      <c r="M11" s="161"/>
    </row>
    <row r="12" spans="1:13" ht="12.75" customHeight="1">
      <c r="A12" s="113" t="s">
        <v>109</v>
      </c>
      <c r="B12" s="164" t="s">
        <v>1</v>
      </c>
      <c r="C12" s="164" t="s">
        <v>1</v>
      </c>
      <c r="D12" s="164" t="s">
        <v>1</v>
      </c>
      <c r="E12" s="164" t="s">
        <v>1</v>
      </c>
      <c r="F12" s="164" t="s">
        <v>1</v>
      </c>
      <c r="G12" s="204" t="s">
        <v>1</v>
      </c>
      <c r="H12" s="204" t="s">
        <v>1</v>
      </c>
      <c r="I12" s="161"/>
      <c r="J12" s="154"/>
      <c r="K12" s="154"/>
      <c r="L12" s="161"/>
      <c r="M12" s="161"/>
    </row>
    <row r="13" spans="1:13" ht="12.75" customHeight="1">
      <c r="A13" s="113" t="s">
        <v>54</v>
      </c>
      <c r="B13" s="164" t="s">
        <v>1</v>
      </c>
      <c r="C13" s="164" t="s">
        <v>1</v>
      </c>
      <c r="D13" s="164" t="s">
        <v>1</v>
      </c>
      <c r="E13" s="164" t="s">
        <v>1</v>
      </c>
      <c r="F13" s="164" t="s">
        <v>1</v>
      </c>
      <c r="G13" s="204" t="s">
        <v>1</v>
      </c>
      <c r="H13" s="204" t="s">
        <v>1</v>
      </c>
      <c r="I13" s="161"/>
      <c r="J13" s="165"/>
      <c r="K13" s="166"/>
      <c r="L13" s="161"/>
      <c r="M13" s="161"/>
    </row>
    <row r="14" spans="1:13" ht="12.75" customHeight="1">
      <c r="A14" s="159" t="s">
        <v>46</v>
      </c>
      <c r="B14" s="170">
        <v>6.8892751282890652</v>
      </c>
      <c r="C14" s="170">
        <v>12.984438240298799</v>
      </c>
      <c r="D14" s="170">
        <v>1.9815949698761566</v>
      </c>
      <c r="E14" s="170">
        <v>1.6015683851473166</v>
      </c>
      <c r="F14" s="170" t="s">
        <v>1</v>
      </c>
      <c r="G14" s="110">
        <f>-E14</f>
        <v>-1.6015683851473166</v>
      </c>
      <c r="H14" s="110">
        <f>+D14-C14</f>
        <v>-11.002843270422641</v>
      </c>
      <c r="I14" s="167"/>
      <c r="J14" s="208"/>
      <c r="K14" s="206"/>
      <c r="L14" s="167"/>
      <c r="M14" s="167"/>
    </row>
    <row r="15" spans="1:13" ht="12.75" customHeight="1">
      <c r="A15" s="113" t="s">
        <v>18</v>
      </c>
      <c r="B15" s="168" t="s">
        <v>1</v>
      </c>
      <c r="C15" s="168" t="s">
        <v>1</v>
      </c>
      <c r="D15" s="168" t="s">
        <v>1</v>
      </c>
      <c r="E15" s="168" t="s">
        <v>1</v>
      </c>
      <c r="F15" s="168" t="s">
        <v>1</v>
      </c>
      <c r="G15" s="110" t="s">
        <v>1</v>
      </c>
      <c r="H15" s="110" t="s">
        <v>1</v>
      </c>
      <c r="I15" s="163"/>
      <c r="J15" s="208"/>
      <c r="K15" s="206"/>
      <c r="L15" s="163"/>
      <c r="M15" s="163"/>
    </row>
    <row r="16" spans="1:13" ht="12.75" customHeight="1">
      <c r="A16" s="113" t="s">
        <v>107</v>
      </c>
      <c r="B16" s="168">
        <v>8.25</v>
      </c>
      <c r="C16" s="168">
        <v>11.75</v>
      </c>
      <c r="D16" s="168">
        <v>1.5</v>
      </c>
      <c r="E16" s="168">
        <v>1.5</v>
      </c>
      <c r="F16" s="168" t="s">
        <v>1</v>
      </c>
      <c r="G16" s="110">
        <f>-E16</f>
        <v>-1.5</v>
      </c>
      <c r="H16" s="110">
        <f>+D16-C16</f>
        <v>-10.25</v>
      </c>
      <c r="I16" s="163"/>
      <c r="J16" s="208"/>
      <c r="K16" s="206"/>
      <c r="L16" s="163"/>
      <c r="M16" s="163"/>
    </row>
    <row r="17" spans="1:13" ht="12.75" customHeight="1">
      <c r="A17" s="113" t="s">
        <v>106</v>
      </c>
      <c r="B17" s="168">
        <v>3.3055555555555549</v>
      </c>
      <c r="C17" s="168" t="s">
        <v>1</v>
      </c>
      <c r="D17" s="168">
        <v>1.65</v>
      </c>
      <c r="E17" s="168" t="s">
        <v>1</v>
      </c>
      <c r="F17" s="168" t="s">
        <v>1</v>
      </c>
      <c r="G17" s="110" t="s">
        <v>1</v>
      </c>
      <c r="H17" s="110">
        <f>+D17</f>
        <v>1.65</v>
      </c>
      <c r="I17" s="163"/>
      <c r="J17" s="208"/>
      <c r="K17" s="206"/>
      <c r="L17" s="163"/>
      <c r="M17" s="163"/>
    </row>
    <row r="18" spans="1:13" ht="12.75" customHeight="1">
      <c r="A18" s="113" t="s">
        <v>19</v>
      </c>
      <c r="B18" s="168">
        <v>6.6833333333333398</v>
      </c>
      <c r="C18" s="168">
        <v>13.33333333333335</v>
      </c>
      <c r="D18" s="168">
        <v>1.65</v>
      </c>
      <c r="E18" s="168">
        <v>1.8</v>
      </c>
      <c r="F18" s="168" t="s">
        <v>1</v>
      </c>
      <c r="G18" s="110">
        <f>-E18</f>
        <v>-1.8</v>
      </c>
      <c r="H18" s="110">
        <f>+D18-C18</f>
        <v>-11.68333333333335</v>
      </c>
      <c r="I18" s="163"/>
      <c r="J18" s="208"/>
      <c r="K18" s="206"/>
      <c r="L18" s="163"/>
      <c r="M18" s="163"/>
    </row>
    <row r="19" spans="1:13" ht="12.75" customHeight="1">
      <c r="A19" s="113" t="s">
        <v>20</v>
      </c>
      <c r="B19" s="164">
        <v>2</v>
      </c>
      <c r="C19" s="164" t="s">
        <v>1</v>
      </c>
      <c r="D19" s="164">
        <v>1.70366972477064</v>
      </c>
      <c r="E19" s="164" t="s">
        <v>1</v>
      </c>
      <c r="F19" s="164" t="s">
        <v>1</v>
      </c>
      <c r="G19" s="110" t="s">
        <v>1</v>
      </c>
      <c r="H19" s="110">
        <f>+D19</f>
        <v>1.70366972477064</v>
      </c>
      <c r="I19" s="163"/>
      <c r="J19" s="208"/>
      <c r="K19" s="206"/>
      <c r="L19" s="163"/>
      <c r="M19" s="163"/>
    </row>
    <row r="20" spans="1:13" ht="12.75" customHeight="1">
      <c r="A20" s="113" t="s">
        <v>44</v>
      </c>
      <c r="B20" s="164">
        <v>10</v>
      </c>
      <c r="C20" s="168">
        <v>10</v>
      </c>
      <c r="D20" s="164" t="s">
        <v>1</v>
      </c>
      <c r="E20" s="164" t="s">
        <v>1</v>
      </c>
      <c r="F20" s="164" t="s">
        <v>1</v>
      </c>
      <c r="G20" s="110" t="s">
        <v>1</v>
      </c>
      <c r="H20" s="110">
        <f>-C20</f>
        <v>-10</v>
      </c>
      <c r="I20" s="163"/>
      <c r="J20" s="208"/>
      <c r="K20" s="206"/>
      <c r="L20" s="163"/>
      <c r="M20" s="163"/>
    </row>
    <row r="21" spans="1:13" ht="12.75" customHeight="1">
      <c r="A21" s="113" t="s">
        <v>108</v>
      </c>
      <c r="B21" s="168">
        <v>12</v>
      </c>
      <c r="C21" s="168">
        <v>16</v>
      </c>
      <c r="D21" s="168" t="s">
        <v>1</v>
      </c>
      <c r="E21" s="168" t="s">
        <v>1</v>
      </c>
      <c r="F21" s="164" t="s">
        <v>1</v>
      </c>
      <c r="G21" s="110" t="s">
        <v>1</v>
      </c>
      <c r="H21" s="110">
        <f>-C21</f>
        <v>-16</v>
      </c>
      <c r="I21" s="163"/>
      <c r="J21" s="208"/>
      <c r="K21" s="206"/>
      <c r="L21" s="163"/>
      <c r="M21" s="163"/>
    </row>
    <row r="22" spans="1:13" ht="12.75" customHeight="1">
      <c r="A22" s="113" t="s">
        <v>109</v>
      </c>
      <c r="B22" s="168">
        <v>10.588235294117649</v>
      </c>
      <c r="C22" s="168">
        <v>12.176470588235299</v>
      </c>
      <c r="D22" s="168">
        <v>6.7</v>
      </c>
      <c r="E22" s="168" t="s">
        <v>1</v>
      </c>
      <c r="F22" s="164" t="s">
        <v>1</v>
      </c>
      <c r="G22" s="110" t="s">
        <v>1</v>
      </c>
      <c r="H22" s="110">
        <f>+D22-C22</f>
        <v>-5.4764705882352986</v>
      </c>
      <c r="I22" s="163"/>
      <c r="J22" s="162"/>
      <c r="K22" s="206"/>
      <c r="L22" s="163"/>
      <c r="M22" s="163"/>
    </row>
    <row r="23" spans="1:13" ht="12.75" customHeight="1">
      <c r="A23" s="113" t="s">
        <v>54</v>
      </c>
      <c r="B23" s="164" t="s">
        <v>1</v>
      </c>
      <c r="C23" s="164" t="s">
        <v>1</v>
      </c>
      <c r="D23" s="164"/>
      <c r="E23" s="168" t="s">
        <v>1</v>
      </c>
      <c r="F23" s="164" t="s">
        <v>1</v>
      </c>
      <c r="G23" s="110" t="s">
        <v>1</v>
      </c>
      <c r="H23" s="110" t="s">
        <v>1</v>
      </c>
      <c r="I23" s="163"/>
      <c r="J23" s="165"/>
      <c r="K23" s="206"/>
      <c r="L23" s="163"/>
      <c r="M23" s="163"/>
    </row>
    <row r="24" spans="1:13" ht="12.75" customHeight="1">
      <c r="A24" s="159" t="s">
        <v>47</v>
      </c>
      <c r="B24" s="170">
        <v>2</v>
      </c>
      <c r="C24" s="170" t="s">
        <v>1</v>
      </c>
      <c r="D24" s="170" t="s">
        <v>1</v>
      </c>
      <c r="E24" s="170" t="s">
        <v>1</v>
      </c>
      <c r="F24" s="170" t="s">
        <v>1</v>
      </c>
      <c r="G24" s="110" t="s">
        <v>1</v>
      </c>
      <c r="H24" s="110" t="s">
        <v>1</v>
      </c>
      <c r="I24" s="167"/>
      <c r="J24" s="162"/>
      <c r="K24" s="206"/>
      <c r="L24" s="167"/>
      <c r="M24" s="167"/>
    </row>
    <row r="25" spans="1:13" ht="12.75" customHeight="1">
      <c r="A25" s="113" t="s">
        <v>18</v>
      </c>
      <c r="B25" s="168" t="s">
        <v>1</v>
      </c>
      <c r="C25" s="168" t="s">
        <v>1</v>
      </c>
      <c r="D25" s="168" t="s">
        <v>1</v>
      </c>
      <c r="E25" s="168" t="s">
        <v>1</v>
      </c>
      <c r="F25" s="168" t="s">
        <v>1</v>
      </c>
      <c r="G25" s="142" t="s">
        <v>1</v>
      </c>
      <c r="H25" s="142" t="s">
        <v>1</v>
      </c>
      <c r="I25" s="163"/>
      <c r="J25" s="162"/>
      <c r="K25" s="206"/>
      <c r="L25" s="163"/>
      <c r="M25" s="163"/>
    </row>
    <row r="26" spans="1:13" ht="12.75" customHeight="1">
      <c r="A26" s="113" t="s">
        <v>107</v>
      </c>
      <c r="B26" s="168">
        <v>2</v>
      </c>
      <c r="C26" s="168" t="s">
        <v>1</v>
      </c>
      <c r="D26" s="168" t="s">
        <v>1</v>
      </c>
      <c r="E26" s="168" t="s">
        <v>1</v>
      </c>
      <c r="F26" s="168" t="s">
        <v>1</v>
      </c>
      <c r="G26" s="142" t="s">
        <v>1</v>
      </c>
      <c r="H26" s="142" t="s">
        <v>1</v>
      </c>
      <c r="I26" s="163"/>
      <c r="J26" s="162"/>
      <c r="K26" s="206"/>
      <c r="L26" s="163"/>
      <c r="M26" s="163"/>
    </row>
    <row r="27" spans="1:13" ht="12.75" customHeight="1">
      <c r="A27" s="113" t="s">
        <v>106</v>
      </c>
      <c r="B27" s="168">
        <v>2</v>
      </c>
      <c r="C27" s="168" t="s">
        <v>1</v>
      </c>
      <c r="D27" s="168" t="s">
        <v>1</v>
      </c>
      <c r="E27" s="168" t="s">
        <v>1</v>
      </c>
      <c r="F27" s="168" t="s">
        <v>1</v>
      </c>
      <c r="G27" s="142" t="s">
        <v>1</v>
      </c>
      <c r="H27" s="142" t="s">
        <v>1</v>
      </c>
      <c r="I27" s="163"/>
      <c r="J27" s="162"/>
      <c r="K27" s="206"/>
      <c r="L27" s="163"/>
      <c r="M27" s="163"/>
    </row>
    <row r="28" spans="1:13" ht="12.75" customHeight="1">
      <c r="A28" s="113" t="s">
        <v>19</v>
      </c>
      <c r="B28" s="168" t="s">
        <v>1</v>
      </c>
      <c r="C28" s="168" t="s">
        <v>1</v>
      </c>
      <c r="D28" s="168" t="s">
        <v>1</v>
      </c>
      <c r="E28" s="168" t="s">
        <v>1</v>
      </c>
      <c r="F28" s="168" t="s">
        <v>1</v>
      </c>
      <c r="G28" s="142" t="s">
        <v>1</v>
      </c>
      <c r="H28" s="142" t="s">
        <v>1</v>
      </c>
      <c r="I28" s="163"/>
      <c r="J28" s="162"/>
      <c r="K28" s="162"/>
      <c r="L28" s="163"/>
      <c r="M28" s="163"/>
    </row>
    <row r="29" spans="1:13" ht="12.75" customHeight="1">
      <c r="A29" s="113" t="s">
        <v>20</v>
      </c>
      <c r="B29" s="164" t="s">
        <v>1</v>
      </c>
      <c r="C29" s="164" t="s">
        <v>1</v>
      </c>
      <c r="D29" s="164" t="s">
        <v>1</v>
      </c>
      <c r="E29" s="164" t="s">
        <v>1</v>
      </c>
      <c r="F29" s="164" t="s">
        <v>1</v>
      </c>
      <c r="G29" s="204" t="s">
        <v>1</v>
      </c>
      <c r="H29" s="204" t="s">
        <v>1</v>
      </c>
      <c r="I29" s="163"/>
      <c r="J29" s="162"/>
      <c r="K29" s="162"/>
      <c r="L29" s="163"/>
      <c r="M29" s="163"/>
    </row>
    <row r="30" spans="1:13" ht="12.75" customHeight="1">
      <c r="A30" s="113" t="s">
        <v>44</v>
      </c>
      <c r="B30" s="164" t="s">
        <v>1</v>
      </c>
      <c r="C30" s="164" t="s">
        <v>1</v>
      </c>
      <c r="D30" s="164" t="s">
        <v>1</v>
      </c>
      <c r="E30" s="164" t="s">
        <v>1</v>
      </c>
      <c r="F30" s="164" t="s">
        <v>1</v>
      </c>
      <c r="G30" s="204" t="s">
        <v>1</v>
      </c>
      <c r="H30" s="204" t="s">
        <v>1</v>
      </c>
      <c r="I30" s="163"/>
      <c r="J30" s="162"/>
      <c r="K30" s="162"/>
      <c r="L30" s="163"/>
      <c r="M30" s="163"/>
    </row>
    <row r="31" spans="1:13" ht="12.75" customHeight="1">
      <c r="A31" s="113" t="s">
        <v>108</v>
      </c>
      <c r="B31" s="164" t="s">
        <v>1</v>
      </c>
      <c r="C31" s="164" t="s">
        <v>1</v>
      </c>
      <c r="D31" s="164" t="s">
        <v>1</v>
      </c>
      <c r="E31" s="164" t="s">
        <v>1</v>
      </c>
      <c r="F31" s="164" t="s">
        <v>1</v>
      </c>
      <c r="G31" s="204" t="s">
        <v>1</v>
      </c>
      <c r="H31" s="204" t="s">
        <v>1</v>
      </c>
      <c r="I31" s="163"/>
      <c r="J31" s="162"/>
      <c r="K31" s="162"/>
      <c r="L31" s="163"/>
      <c r="M31" s="163"/>
    </row>
    <row r="32" spans="1:13" ht="12.75" customHeight="1">
      <c r="A32" s="113" t="s">
        <v>109</v>
      </c>
      <c r="B32" s="164" t="s">
        <v>1</v>
      </c>
      <c r="C32" s="164" t="s">
        <v>1</v>
      </c>
      <c r="D32" s="164" t="s">
        <v>1</v>
      </c>
      <c r="E32" s="164" t="s">
        <v>1</v>
      </c>
      <c r="F32" s="164" t="s">
        <v>1</v>
      </c>
      <c r="G32" s="204" t="s">
        <v>1</v>
      </c>
      <c r="H32" s="204" t="s">
        <v>1</v>
      </c>
      <c r="I32" s="163"/>
      <c r="J32" s="162"/>
      <c r="K32" s="162"/>
      <c r="L32" s="163"/>
      <c r="M32" s="163"/>
    </row>
    <row r="33" spans="1:13" ht="12.75" customHeight="1">
      <c r="A33" s="113" t="s">
        <v>54</v>
      </c>
      <c r="B33" s="164" t="s">
        <v>1</v>
      </c>
      <c r="C33" s="164" t="s">
        <v>1</v>
      </c>
      <c r="D33" s="164" t="s">
        <v>1</v>
      </c>
      <c r="E33" s="164" t="s">
        <v>1</v>
      </c>
      <c r="F33" s="164" t="s">
        <v>1</v>
      </c>
      <c r="G33" s="204" t="s">
        <v>1</v>
      </c>
      <c r="H33" s="204" t="s">
        <v>1</v>
      </c>
      <c r="I33" s="163"/>
      <c r="J33" s="153"/>
      <c r="K33" s="153"/>
      <c r="L33" s="163"/>
      <c r="M33" s="163"/>
    </row>
    <row r="34" spans="1:13">
      <c r="D34" s="16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workbookViewId="0">
      <selection activeCell="K56" sqref="K56"/>
    </sheetView>
  </sheetViews>
  <sheetFormatPr defaultColWidth="9.140625" defaultRowHeight="11.25"/>
  <cols>
    <col min="1" max="1" width="20.85546875" style="119" bestFit="1" customWidth="1"/>
    <col min="2" max="2" width="10.7109375" style="119" customWidth="1"/>
    <col min="3" max="4" width="11.140625" style="119" customWidth="1"/>
    <col min="5" max="8" width="10.7109375" style="119" customWidth="1"/>
    <col min="9" max="9" width="12.28515625" style="119" bestFit="1" customWidth="1"/>
    <col min="10" max="16384" width="9.140625" style="119"/>
  </cols>
  <sheetData>
    <row r="1" spans="1:10" ht="14.25" customHeight="1">
      <c r="A1" s="118" t="s">
        <v>102</v>
      </c>
    </row>
    <row r="2" spans="1:10" s="122" customFormat="1" ht="12.75" customHeight="1">
      <c r="A2" s="120" t="s">
        <v>50</v>
      </c>
      <c r="B2" s="121"/>
      <c r="C2" s="77"/>
      <c r="D2" s="77"/>
      <c r="E2" s="77"/>
      <c r="F2" s="77"/>
      <c r="G2" s="77"/>
    </row>
    <row r="3" spans="1:10" ht="24" customHeight="1">
      <c r="A3" s="103"/>
      <c r="B3" s="104" t="s">
        <v>110</v>
      </c>
      <c r="C3" s="155" t="s">
        <v>114</v>
      </c>
      <c r="D3" s="155" t="s">
        <v>115</v>
      </c>
      <c r="E3" s="155">
        <v>42826</v>
      </c>
      <c r="F3" s="155">
        <v>42856</v>
      </c>
      <c r="G3" s="105" t="s">
        <v>2</v>
      </c>
      <c r="H3" s="106" t="s">
        <v>3</v>
      </c>
    </row>
    <row r="4" spans="1:10" ht="12.75" customHeight="1">
      <c r="A4" s="107" t="s">
        <v>48</v>
      </c>
      <c r="B4" s="171">
        <v>6402.9181000000008</v>
      </c>
      <c r="C4" s="171">
        <f>C5+C15</f>
        <v>4412.585</v>
      </c>
      <c r="D4" s="171">
        <f>D5+D15</f>
        <v>1266.0740000000001</v>
      </c>
      <c r="E4" s="171">
        <v>282.17040000000003</v>
      </c>
      <c r="F4" s="171">
        <f>F5</f>
        <v>465.9667</v>
      </c>
      <c r="G4" s="142">
        <f>F4-E4</f>
        <v>183.79629999999997</v>
      </c>
      <c r="H4" s="110">
        <f>D4-C4</f>
        <v>-3146.511</v>
      </c>
      <c r="I4" s="123"/>
    </row>
    <row r="5" spans="1:10" ht="12.75" customHeight="1">
      <c r="A5" s="111" t="s">
        <v>29</v>
      </c>
      <c r="B5" s="140">
        <v>4515.2439000000004</v>
      </c>
      <c r="C5" s="140">
        <v>3322.5030000000002</v>
      </c>
      <c r="D5" s="140">
        <v>864.58</v>
      </c>
      <c r="E5" s="140">
        <v>223.09690000000001</v>
      </c>
      <c r="F5" s="171">
        <v>465.9667</v>
      </c>
      <c r="G5" s="142">
        <f>F5-E5</f>
        <v>242.8698</v>
      </c>
      <c r="H5" s="110">
        <f>D5-C5</f>
        <v>-2457.9230000000002</v>
      </c>
      <c r="I5" s="123"/>
    </row>
    <row r="6" spans="1:10" ht="12.75" customHeight="1">
      <c r="A6" s="112" t="s">
        <v>18</v>
      </c>
      <c r="B6" s="141">
        <v>824.73669999999993</v>
      </c>
      <c r="C6" s="141">
        <v>544.61699999999996</v>
      </c>
      <c r="D6" s="141">
        <v>52.768999999999998</v>
      </c>
      <c r="E6" s="141" t="s">
        <v>1</v>
      </c>
      <c r="F6" s="141">
        <v>38.744999999999997</v>
      </c>
      <c r="G6" s="142">
        <f>F6</f>
        <v>38.744999999999997</v>
      </c>
      <c r="H6" s="110">
        <f>D6-C6</f>
        <v>-491.84799999999996</v>
      </c>
      <c r="I6" s="123"/>
      <c r="J6" s="124"/>
    </row>
    <row r="7" spans="1:10" ht="12.75" customHeight="1">
      <c r="A7" s="112" t="s">
        <v>107</v>
      </c>
      <c r="B7" s="141">
        <v>2152.0083999999997</v>
      </c>
      <c r="C7" s="141">
        <v>1592.4069999999999</v>
      </c>
      <c r="D7" s="141">
        <v>516.18499999999995</v>
      </c>
      <c r="E7" s="141">
        <v>195.65790000000001</v>
      </c>
      <c r="F7" s="141">
        <v>245.02719999999999</v>
      </c>
      <c r="G7" s="142">
        <f>F7-E7</f>
        <v>49.369299999999981</v>
      </c>
      <c r="H7" s="110">
        <f>D7-C7</f>
        <v>-1076.222</v>
      </c>
      <c r="I7" s="123"/>
      <c r="J7" s="124"/>
    </row>
    <row r="8" spans="1:10" ht="12.75" customHeight="1">
      <c r="A8" s="112" t="s">
        <v>106</v>
      </c>
      <c r="B8" s="141">
        <v>1441.4638000000002</v>
      </c>
      <c r="C8" s="141">
        <v>1088.4449999999999</v>
      </c>
      <c r="D8" s="141">
        <v>121.872</v>
      </c>
      <c r="E8" s="141">
        <v>9.2710000000000008</v>
      </c>
      <c r="F8" s="141">
        <v>73.563000000000002</v>
      </c>
      <c r="G8" s="142">
        <f>F8-E8</f>
        <v>64.292000000000002</v>
      </c>
      <c r="H8" s="110">
        <f>D8-C8</f>
        <v>-966.57299999999998</v>
      </c>
      <c r="I8" s="123"/>
      <c r="J8" s="124"/>
    </row>
    <row r="9" spans="1:10" ht="12.75" customHeight="1">
      <c r="A9" s="112" t="s">
        <v>19</v>
      </c>
      <c r="B9" s="141">
        <v>97.034999999999997</v>
      </c>
      <c r="C9" s="141">
        <v>97.034999999999997</v>
      </c>
      <c r="D9" s="141">
        <v>108.49299999999999</v>
      </c>
      <c r="E9" s="141" t="s">
        <v>1</v>
      </c>
      <c r="F9" s="141">
        <v>90.141499999999994</v>
      </c>
      <c r="G9" s="142">
        <f>F9</f>
        <v>90.141499999999994</v>
      </c>
      <c r="H9" s="110">
        <f>D9-C9</f>
        <v>11.457999999999998</v>
      </c>
      <c r="I9" s="123"/>
      <c r="J9" s="124"/>
    </row>
    <row r="10" spans="1:10" ht="12.75" customHeight="1">
      <c r="A10" s="112" t="s">
        <v>20</v>
      </c>
      <c r="B10" s="141" t="s">
        <v>1</v>
      </c>
      <c r="C10" s="141" t="s">
        <v>1</v>
      </c>
      <c r="D10" s="141">
        <v>65.260999999999996</v>
      </c>
      <c r="E10" s="141">
        <v>18.167999999999999</v>
      </c>
      <c r="F10" s="141">
        <v>18.489999999999998</v>
      </c>
      <c r="G10" s="142">
        <f>F10-E10</f>
        <v>0.32199999999999918</v>
      </c>
      <c r="H10" s="110">
        <f>D10</f>
        <v>65.260999999999996</v>
      </c>
      <c r="I10" s="123"/>
      <c r="J10" s="124"/>
    </row>
    <row r="11" spans="1:10" ht="12.75" customHeight="1">
      <c r="A11" s="112" t="s">
        <v>44</v>
      </c>
      <c r="B11" s="141" t="s">
        <v>1</v>
      </c>
      <c r="C11" s="141" t="s">
        <v>1</v>
      </c>
      <c r="D11" s="141" t="s">
        <v>1</v>
      </c>
      <c r="E11" s="141" t="s">
        <v>1</v>
      </c>
      <c r="F11" s="141" t="s">
        <v>1</v>
      </c>
      <c r="G11" s="110" t="s">
        <v>1</v>
      </c>
      <c r="H11" s="110" t="s">
        <v>1</v>
      </c>
      <c r="J11" s="124"/>
    </row>
    <row r="12" spans="1:10" ht="12.75" customHeight="1">
      <c r="A12" s="112" t="s">
        <v>108</v>
      </c>
      <c r="B12" s="141" t="s">
        <v>1</v>
      </c>
      <c r="C12" s="141" t="s">
        <v>1</v>
      </c>
      <c r="D12" s="141" t="s">
        <v>1</v>
      </c>
      <c r="E12" s="141" t="s">
        <v>1</v>
      </c>
      <c r="F12" s="141" t="s">
        <v>1</v>
      </c>
      <c r="G12" s="110" t="s">
        <v>1</v>
      </c>
      <c r="H12" s="110" t="s">
        <v>1</v>
      </c>
      <c r="J12" s="124"/>
    </row>
    <row r="13" spans="1:10" ht="12.75" customHeight="1">
      <c r="A13" s="112" t="s">
        <v>109</v>
      </c>
      <c r="B13" s="141" t="s">
        <v>1</v>
      </c>
      <c r="C13" s="141" t="s">
        <v>1</v>
      </c>
      <c r="D13" s="141" t="s">
        <v>1</v>
      </c>
      <c r="E13" s="141" t="s">
        <v>1</v>
      </c>
      <c r="F13" s="141" t="s">
        <v>1</v>
      </c>
      <c r="G13" s="110" t="s">
        <v>1</v>
      </c>
      <c r="H13" s="110" t="s">
        <v>1</v>
      </c>
      <c r="J13" s="124"/>
    </row>
    <row r="14" spans="1:10" ht="12.75" customHeight="1">
      <c r="A14" s="112" t="s">
        <v>54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10" t="s">
        <v>1</v>
      </c>
      <c r="H14" s="110" t="s">
        <v>1</v>
      </c>
      <c r="J14" s="124"/>
    </row>
    <row r="15" spans="1:10" ht="12.75" customHeight="1">
      <c r="A15" s="111" t="s">
        <v>11</v>
      </c>
      <c r="B15" s="140">
        <v>1852.0497</v>
      </c>
      <c r="C15" s="140">
        <v>1090.0820000000001</v>
      </c>
      <c r="D15" s="140">
        <v>401.49400000000003</v>
      </c>
      <c r="E15" s="140">
        <v>59.073500000000003</v>
      </c>
      <c r="F15" s="140" t="s">
        <v>1</v>
      </c>
      <c r="G15" s="142">
        <f>-E15</f>
        <v>-59.073500000000003</v>
      </c>
      <c r="H15" s="110">
        <f>D15-C15</f>
        <v>-688.58800000000008</v>
      </c>
      <c r="I15" s="123"/>
      <c r="J15" s="124"/>
    </row>
    <row r="16" spans="1:10" ht="12.75" customHeight="1">
      <c r="A16" s="112" t="s">
        <v>18</v>
      </c>
      <c r="B16" s="141" t="s">
        <v>1</v>
      </c>
      <c r="C16" s="141" t="s">
        <v>1</v>
      </c>
      <c r="D16" s="141" t="s">
        <v>1</v>
      </c>
      <c r="E16" s="141" t="s">
        <v>1</v>
      </c>
      <c r="F16" s="140" t="s">
        <v>1</v>
      </c>
      <c r="G16" s="142" t="s">
        <v>1</v>
      </c>
      <c r="H16" s="110" t="s">
        <v>1</v>
      </c>
      <c r="I16" s="123"/>
      <c r="J16" s="124"/>
    </row>
    <row r="17" spans="1:10" ht="12.75" customHeight="1">
      <c r="A17" s="112" t="s">
        <v>107</v>
      </c>
      <c r="B17" s="141">
        <v>362.08170000000001</v>
      </c>
      <c r="C17" s="141">
        <v>330.08199999999999</v>
      </c>
      <c r="D17" s="141">
        <v>39.073500000000003</v>
      </c>
      <c r="E17" s="141">
        <v>39.073500000000003</v>
      </c>
      <c r="F17" s="140" t="s">
        <v>1</v>
      </c>
      <c r="G17" s="142">
        <f>-E17</f>
        <v>-39.073500000000003</v>
      </c>
      <c r="H17" s="110">
        <f>D17-C17</f>
        <v>-291.00849999999997</v>
      </c>
      <c r="I17" s="123"/>
      <c r="J17" s="124"/>
    </row>
    <row r="18" spans="1:10" ht="12.75" customHeight="1">
      <c r="A18" s="112" t="s">
        <v>106</v>
      </c>
      <c r="B18" s="141">
        <v>390</v>
      </c>
      <c r="C18" s="141" t="s">
        <v>1</v>
      </c>
      <c r="D18" s="141">
        <v>140.91999999999999</v>
      </c>
      <c r="E18" s="141" t="s">
        <v>1</v>
      </c>
      <c r="F18" s="140" t="s">
        <v>1</v>
      </c>
      <c r="G18" s="142" t="s">
        <v>1</v>
      </c>
      <c r="H18" s="110">
        <f>D18</f>
        <v>140.91999999999999</v>
      </c>
      <c r="I18" s="123"/>
      <c r="J18" s="124"/>
    </row>
    <row r="19" spans="1:10" ht="12.75" customHeight="1">
      <c r="A19" s="112" t="s">
        <v>19</v>
      </c>
      <c r="B19" s="141">
        <v>569.96799999999996</v>
      </c>
      <c r="C19" s="141">
        <v>400</v>
      </c>
      <c r="D19" s="141">
        <v>105.9</v>
      </c>
      <c r="E19" s="141">
        <v>20</v>
      </c>
      <c r="F19" s="140" t="s">
        <v>1</v>
      </c>
      <c r="G19" s="142">
        <f>-E19</f>
        <v>-20</v>
      </c>
      <c r="H19" s="110">
        <f>D19-C19</f>
        <v>-294.10000000000002</v>
      </c>
      <c r="I19" s="123"/>
      <c r="J19" s="124"/>
    </row>
    <row r="20" spans="1:10" ht="12.75" customHeight="1">
      <c r="A20" s="112" t="s">
        <v>20</v>
      </c>
      <c r="B20" s="141">
        <v>20</v>
      </c>
      <c r="C20" s="141" t="s">
        <v>1</v>
      </c>
      <c r="D20" s="141">
        <v>43.6</v>
      </c>
      <c r="E20" s="141" t="s">
        <v>1</v>
      </c>
      <c r="F20" s="140" t="s">
        <v>1</v>
      </c>
      <c r="G20" s="142" t="s">
        <v>1</v>
      </c>
      <c r="H20" s="110">
        <f>D20</f>
        <v>43.6</v>
      </c>
      <c r="I20" s="123"/>
      <c r="J20" s="124"/>
    </row>
    <row r="21" spans="1:10" ht="12.75" customHeight="1">
      <c r="A21" s="112" t="s">
        <v>44</v>
      </c>
      <c r="B21" s="141">
        <v>100</v>
      </c>
      <c r="C21" s="141">
        <v>100</v>
      </c>
      <c r="D21" s="141" t="s">
        <v>1</v>
      </c>
      <c r="E21" s="141" t="s">
        <v>1</v>
      </c>
      <c r="F21" s="140" t="s">
        <v>1</v>
      </c>
      <c r="G21" s="142" t="s">
        <v>1</v>
      </c>
      <c r="H21" s="110">
        <f>-C21</f>
        <v>-100</v>
      </c>
      <c r="I21" s="123"/>
      <c r="J21" s="124"/>
    </row>
    <row r="22" spans="1:10" ht="12.75" customHeight="1">
      <c r="A22" s="112" t="s">
        <v>108</v>
      </c>
      <c r="B22" s="141">
        <v>190</v>
      </c>
      <c r="C22" s="141">
        <v>90</v>
      </c>
      <c r="D22" s="141" t="s">
        <v>1</v>
      </c>
      <c r="E22" s="141" t="s">
        <v>1</v>
      </c>
      <c r="F22" s="140" t="s">
        <v>1</v>
      </c>
      <c r="G22" s="142" t="s">
        <v>1</v>
      </c>
      <c r="H22" s="110">
        <f>-C22</f>
        <v>-90</v>
      </c>
      <c r="I22" s="123"/>
      <c r="J22" s="124"/>
    </row>
    <row r="23" spans="1:10" ht="12.75" customHeight="1">
      <c r="A23" s="112" t="s">
        <v>109</v>
      </c>
      <c r="B23" s="141">
        <v>220</v>
      </c>
      <c r="C23" s="141">
        <v>170</v>
      </c>
      <c r="D23" s="141" t="s">
        <v>1</v>
      </c>
      <c r="E23" s="141" t="s">
        <v>1</v>
      </c>
      <c r="F23" s="140" t="s">
        <v>1</v>
      </c>
      <c r="G23" s="142" t="s">
        <v>1</v>
      </c>
      <c r="H23" s="110">
        <f>-C23</f>
        <v>-170</v>
      </c>
      <c r="I23" s="123"/>
      <c r="J23" s="124"/>
    </row>
    <row r="24" spans="1:10" ht="12.75" customHeight="1">
      <c r="A24" s="113" t="s">
        <v>54</v>
      </c>
      <c r="B24" s="141" t="s">
        <v>1</v>
      </c>
      <c r="C24" s="141" t="s">
        <v>1</v>
      </c>
      <c r="D24" s="141">
        <v>72</v>
      </c>
      <c r="E24" s="142" t="s">
        <v>1</v>
      </c>
      <c r="F24" s="142"/>
      <c r="G24" s="142" t="s">
        <v>1</v>
      </c>
      <c r="H24" s="110">
        <f>D24</f>
        <v>72</v>
      </c>
      <c r="I24" s="123"/>
      <c r="J24" s="124"/>
    </row>
    <row r="25" spans="1:10" ht="12.75" customHeight="1">
      <c r="A25" s="111" t="s">
        <v>12</v>
      </c>
      <c r="B25" s="140">
        <v>35.624499999999998</v>
      </c>
      <c r="C25" s="140" t="s">
        <v>1</v>
      </c>
      <c r="D25" s="140" t="s">
        <v>1</v>
      </c>
      <c r="E25" s="140" t="s">
        <v>1</v>
      </c>
      <c r="F25" s="140" t="s">
        <v>1</v>
      </c>
      <c r="G25" s="110" t="s">
        <v>1</v>
      </c>
      <c r="H25" s="110" t="s">
        <v>1</v>
      </c>
      <c r="I25" s="125"/>
      <c r="J25" s="124"/>
    </row>
    <row r="26" spans="1:10" ht="12.75" customHeight="1">
      <c r="A26" s="112" t="s">
        <v>18</v>
      </c>
      <c r="B26" s="141" t="s">
        <v>1</v>
      </c>
      <c r="C26" s="141" t="s">
        <v>1</v>
      </c>
      <c r="D26" s="141" t="s">
        <v>1</v>
      </c>
      <c r="E26" s="141" t="s">
        <v>1</v>
      </c>
      <c r="F26" s="141" t="s">
        <v>1</v>
      </c>
      <c r="G26" s="110" t="s">
        <v>1</v>
      </c>
      <c r="H26" s="110" t="s">
        <v>1</v>
      </c>
      <c r="I26" s="125"/>
      <c r="J26" s="124"/>
    </row>
    <row r="27" spans="1:10" ht="12.75" customHeight="1">
      <c r="A27" s="112" t="s">
        <v>107</v>
      </c>
      <c r="B27" s="141">
        <v>17.7499</v>
      </c>
      <c r="C27" s="141" t="s">
        <v>1</v>
      </c>
      <c r="D27" s="141" t="s">
        <v>1</v>
      </c>
      <c r="E27" s="141" t="s">
        <v>1</v>
      </c>
      <c r="F27" s="141" t="s">
        <v>1</v>
      </c>
      <c r="G27" s="110" t="s">
        <v>1</v>
      </c>
      <c r="H27" s="110" t="s">
        <v>1</v>
      </c>
      <c r="I27" s="125"/>
      <c r="J27" s="124"/>
    </row>
    <row r="28" spans="1:10" ht="12.75" customHeight="1">
      <c r="A28" s="112" t="s">
        <v>106</v>
      </c>
      <c r="B28" s="141">
        <v>17.874599999999997</v>
      </c>
      <c r="C28" s="141" t="s">
        <v>1</v>
      </c>
      <c r="D28" s="141" t="s">
        <v>1</v>
      </c>
      <c r="E28" s="141" t="s">
        <v>1</v>
      </c>
      <c r="F28" s="141" t="s">
        <v>1</v>
      </c>
      <c r="G28" s="110" t="s">
        <v>1</v>
      </c>
      <c r="H28" s="110" t="s">
        <v>1</v>
      </c>
      <c r="I28" s="125"/>
      <c r="J28" s="124"/>
    </row>
    <row r="29" spans="1:10" ht="12.75" customHeight="1">
      <c r="A29" s="112" t="s">
        <v>19</v>
      </c>
      <c r="B29" s="141" t="s">
        <v>1</v>
      </c>
      <c r="C29" s="141" t="s">
        <v>1</v>
      </c>
      <c r="D29" s="141" t="s">
        <v>1</v>
      </c>
      <c r="E29" s="141" t="s">
        <v>1</v>
      </c>
      <c r="F29" s="141" t="s">
        <v>1</v>
      </c>
      <c r="G29" s="110" t="s">
        <v>1</v>
      </c>
      <c r="H29" s="110" t="s">
        <v>1</v>
      </c>
      <c r="I29" s="125"/>
      <c r="J29" s="124"/>
    </row>
    <row r="30" spans="1:10" ht="12.75" customHeight="1">
      <c r="A30" s="112" t="s">
        <v>20</v>
      </c>
      <c r="B30" s="141" t="s">
        <v>1</v>
      </c>
      <c r="C30" s="141" t="s">
        <v>1</v>
      </c>
      <c r="D30" s="141" t="s">
        <v>1</v>
      </c>
      <c r="E30" s="141" t="s">
        <v>1</v>
      </c>
      <c r="F30" s="141" t="s">
        <v>1</v>
      </c>
      <c r="G30" s="110" t="s">
        <v>1</v>
      </c>
      <c r="H30" s="110" t="s">
        <v>1</v>
      </c>
      <c r="I30" s="125"/>
      <c r="J30" s="124"/>
    </row>
    <row r="31" spans="1:10" ht="12.75" customHeight="1">
      <c r="A31" s="112" t="s">
        <v>44</v>
      </c>
      <c r="B31" s="141" t="s">
        <v>1</v>
      </c>
      <c r="C31" s="141" t="s">
        <v>1</v>
      </c>
      <c r="D31" s="141" t="s">
        <v>1</v>
      </c>
      <c r="E31" s="141" t="s">
        <v>1</v>
      </c>
      <c r="F31" s="141" t="s">
        <v>1</v>
      </c>
      <c r="G31" s="110" t="s">
        <v>1</v>
      </c>
      <c r="H31" s="110" t="s">
        <v>1</v>
      </c>
      <c r="I31" s="125"/>
      <c r="J31" s="124"/>
    </row>
    <row r="32" spans="1:10" ht="12.75" customHeight="1">
      <c r="A32" s="112" t="s">
        <v>108</v>
      </c>
      <c r="B32" s="141" t="s">
        <v>1</v>
      </c>
      <c r="C32" s="141" t="s">
        <v>1</v>
      </c>
      <c r="D32" s="141" t="s">
        <v>1</v>
      </c>
      <c r="E32" s="141" t="s">
        <v>1</v>
      </c>
      <c r="F32" s="141" t="s">
        <v>1</v>
      </c>
      <c r="G32" s="110" t="s">
        <v>1</v>
      </c>
      <c r="H32" s="110" t="s">
        <v>1</v>
      </c>
      <c r="I32" s="125"/>
      <c r="J32" s="124"/>
    </row>
    <row r="33" spans="1:10" ht="12.75" customHeight="1">
      <c r="A33" s="112" t="s">
        <v>109</v>
      </c>
      <c r="B33" s="141" t="s">
        <v>1</v>
      </c>
      <c r="C33" s="141" t="s">
        <v>1</v>
      </c>
      <c r="D33" s="141" t="s">
        <v>1</v>
      </c>
      <c r="E33" s="141" t="s">
        <v>1</v>
      </c>
      <c r="F33" s="141" t="s">
        <v>1</v>
      </c>
      <c r="G33" s="110" t="s">
        <v>1</v>
      </c>
      <c r="H33" s="110" t="s">
        <v>1</v>
      </c>
      <c r="I33" s="125"/>
      <c r="J33" s="124"/>
    </row>
    <row r="34" spans="1:10" ht="12.75" customHeight="1">
      <c r="A34" s="113" t="s">
        <v>54</v>
      </c>
      <c r="B34" s="141" t="s">
        <v>1</v>
      </c>
      <c r="C34" s="141" t="s">
        <v>1</v>
      </c>
      <c r="D34" s="141" t="s">
        <v>1</v>
      </c>
      <c r="E34" s="141" t="s">
        <v>1</v>
      </c>
      <c r="F34" s="141" t="s">
        <v>1</v>
      </c>
      <c r="G34" s="110" t="s">
        <v>1</v>
      </c>
      <c r="H34" s="110" t="s">
        <v>1</v>
      </c>
      <c r="I34" s="125"/>
      <c r="J34" s="124"/>
    </row>
    <row r="36" spans="1:10" ht="14.25" customHeight="1">
      <c r="A36" s="118" t="s">
        <v>103</v>
      </c>
    </row>
    <row r="37" spans="1:10" ht="12.75" customHeight="1">
      <c r="A37" s="126" t="s">
        <v>4</v>
      </c>
    </row>
    <row r="38" spans="1:10" ht="21">
      <c r="A38" s="114"/>
      <c r="B38" s="104" t="s">
        <v>99</v>
      </c>
      <c r="C38" s="155">
        <v>42461</v>
      </c>
      <c r="D38" s="155">
        <v>42491</v>
      </c>
      <c r="E38" s="104" t="s">
        <v>110</v>
      </c>
      <c r="F38" s="155">
        <v>42826</v>
      </c>
      <c r="G38" s="155">
        <v>42856</v>
      </c>
      <c r="H38" s="106" t="s">
        <v>2</v>
      </c>
      <c r="I38" s="106" t="s">
        <v>30</v>
      </c>
      <c r="J38" s="127"/>
    </row>
    <row r="39" spans="1:10" ht="12.75" customHeight="1">
      <c r="A39" s="115" t="s">
        <v>51</v>
      </c>
      <c r="B39" s="108">
        <v>102877.68537794999</v>
      </c>
      <c r="C39" s="108">
        <v>98643.927915280001</v>
      </c>
      <c r="D39" s="108">
        <v>96760.021589569995</v>
      </c>
      <c r="E39" s="108">
        <v>107079.35494352</v>
      </c>
      <c r="F39" s="108">
        <v>111480.85300710001</v>
      </c>
      <c r="G39" s="108">
        <v>113221.49360434001</v>
      </c>
      <c r="H39" s="135">
        <f>G39/F39-1</f>
        <v>1.5613807665511237E-2</v>
      </c>
      <c r="I39" s="135">
        <f>G39/E39-1</f>
        <v>5.7360624408502758E-2</v>
      </c>
    </row>
    <row r="40" spans="1:10" ht="12.75" customHeight="1">
      <c r="A40" s="134" t="s">
        <v>31</v>
      </c>
      <c r="B40" s="116">
        <v>42225.592244900006</v>
      </c>
      <c r="C40" s="116">
        <v>37532.59144204</v>
      </c>
      <c r="D40" s="116">
        <v>35843.988860469995</v>
      </c>
      <c r="E40" s="116">
        <v>41297.613612809997</v>
      </c>
      <c r="F40" s="116">
        <v>42680.307201030002</v>
      </c>
      <c r="G40" s="116">
        <v>42743.618002450006</v>
      </c>
      <c r="H40" s="135">
        <f t="shared" ref="H40:H53" si="0">G40/F40-1</f>
        <v>1.4833726740015596E-3</v>
      </c>
      <c r="I40" s="135">
        <f t="shared" ref="I40:I53" si="1">G40/E40-1</f>
        <v>3.5014236008820587E-2</v>
      </c>
    </row>
    <row r="41" spans="1:10" ht="12.75" customHeight="1">
      <c r="A41" s="134" t="s">
        <v>32</v>
      </c>
      <c r="B41" s="116">
        <v>47128.88711009</v>
      </c>
      <c r="C41" s="116">
        <v>46904.721897850002</v>
      </c>
      <c r="D41" s="116">
        <v>46712.555486910001</v>
      </c>
      <c r="E41" s="116">
        <v>52664.350551279997</v>
      </c>
      <c r="F41" s="116">
        <v>55114.280228670003</v>
      </c>
      <c r="G41" s="116">
        <v>56023.563598080007</v>
      </c>
      <c r="H41" s="135">
        <f t="shared" si="0"/>
        <v>1.649814468477806E-2</v>
      </c>
      <c r="I41" s="135">
        <f t="shared" si="1"/>
        <v>6.3785331284567981E-2</v>
      </c>
    </row>
    <row r="42" spans="1:10" ht="12.75" customHeight="1">
      <c r="A42" s="134" t="s">
        <v>33</v>
      </c>
      <c r="B42" s="116">
        <v>7108.0608438300005</v>
      </c>
      <c r="C42" s="116">
        <v>8218.8281700999996</v>
      </c>
      <c r="D42" s="116">
        <v>8077.2292143600007</v>
      </c>
      <c r="E42" s="116">
        <v>7255.3443159199996</v>
      </c>
      <c r="F42" s="116">
        <v>7701.5349934599999</v>
      </c>
      <c r="G42" s="116">
        <v>7641.2899372900001</v>
      </c>
      <c r="H42" s="135">
        <f t="shared" si="0"/>
        <v>-7.8224738602316046E-3</v>
      </c>
      <c r="I42" s="135">
        <f t="shared" si="1"/>
        <v>5.3194666519567058E-2</v>
      </c>
    </row>
    <row r="43" spans="1:10" ht="12.75" customHeight="1">
      <c r="A43" s="134" t="s">
        <v>34</v>
      </c>
      <c r="B43" s="116">
        <v>6415.1451791299996</v>
      </c>
      <c r="C43" s="116">
        <v>5987.7864052900004</v>
      </c>
      <c r="D43" s="116">
        <v>6126.24802783</v>
      </c>
      <c r="E43" s="116">
        <v>5862.0464635099997</v>
      </c>
      <c r="F43" s="116">
        <v>5984.7305839400005</v>
      </c>
      <c r="G43" s="116">
        <v>6813.0220665199995</v>
      </c>
      <c r="H43" s="135">
        <f t="shared" si="0"/>
        <v>0.13840079698870911</v>
      </c>
      <c r="I43" s="135">
        <f t="shared" si="1"/>
        <v>0.16222587264185329</v>
      </c>
    </row>
    <row r="44" spans="1:10" ht="12.75" customHeight="1">
      <c r="A44" s="128" t="s">
        <v>38</v>
      </c>
      <c r="B44" s="108">
        <v>35383.464017800005</v>
      </c>
      <c r="C44" s="108">
        <v>43470.89200421</v>
      </c>
      <c r="D44" s="108">
        <v>43085.409367889995</v>
      </c>
      <c r="E44" s="108">
        <v>52427.116345850001</v>
      </c>
      <c r="F44" s="108">
        <v>57369.271395340002</v>
      </c>
      <c r="G44" s="108">
        <v>58794.707946920011</v>
      </c>
      <c r="H44" s="135">
        <f t="shared" si="0"/>
        <v>2.4846690866215049E-2</v>
      </c>
      <c r="I44" s="135">
        <f t="shared" si="1"/>
        <v>0.12145607168367656</v>
      </c>
    </row>
    <row r="45" spans="1:10" ht="12.75" customHeight="1">
      <c r="A45" s="134" t="s">
        <v>31</v>
      </c>
      <c r="B45" s="116">
        <v>12997.217447359999</v>
      </c>
      <c r="C45" s="116">
        <v>16121.86082715</v>
      </c>
      <c r="D45" s="116">
        <v>15559.94836753</v>
      </c>
      <c r="E45" s="116">
        <v>19032.125394899998</v>
      </c>
      <c r="F45" s="116">
        <v>20090.900197390001</v>
      </c>
      <c r="G45" s="116">
        <v>20860.776721550003</v>
      </c>
      <c r="H45" s="135">
        <f t="shared" si="0"/>
        <v>3.8319662961643575E-2</v>
      </c>
      <c r="I45" s="135">
        <f t="shared" si="1"/>
        <v>9.6082349643410003E-2</v>
      </c>
    </row>
    <row r="46" spans="1:10" ht="12.75" customHeight="1">
      <c r="A46" s="134" t="s">
        <v>32</v>
      </c>
      <c r="B46" s="116">
        <v>15860.4432707</v>
      </c>
      <c r="C46" s="116">
        <v>19429.01351741</v>
      </c>
      <c r="D46" s="116">
        <v>19659.492752439997</v>
      </c>
      <c r="E46" s="116">
        <v>26644.560841449998</v>
      </c>
      <c r="F46" s="116">
        <v>30061.10480895</v>
      </c>
      <c r="G46" s="116">
        <v>30443.835173580002</v>
      </c>
      <c r="H46" s="135">
        <f t="shared" si="0"/>
        <v>1.2731746456505988E-2</v>
      </c>
      <c r="I46" s="135">
        <f t="shared" si="1"/>
        <v>0.14259099088695093</v>
      </c>
    </row>
    <row r="47" spans="1:10" ht="12.75" customHeight="1">
      <c r="A47" s="134" t="s">
        <v>33</v>
      </c>
      <c r="B47" s="116">
        <v>6112.2815589399997</v>
      </c>
      <c r="C47" s="116">
        <v>7383.7753654600001</v>
      </c>
      <c r="D47" s="116">
        <v>7277.6123302699998</v>
      </c>
      <c r="E47" s="116">
        <v>6033.4467798400001</v>
      </c>
      <c r="F47" s="116">
        <v>6415.7746958999996</v>
      </c>
      <c r="G47" s="116">
        <v>6259.2364523600008</v>
      </c>
      <c r="H47" s="135">
        <f t="shared" si="0"/>
        <v>-2.4398962083259312E-2</v>
      </c>
      <c r="I47" s="135">
        <f t="shared" si="1"/>
        <v>3.7422998952182374E-2</v>
      </c>
    </row>
    <row r="48" spans="1:10" ht="12.75" customHeight="1">
      <c r="A48" s="134" t="s">
        <v>34</v>
      </c>
      <c r="B48" s="116">
        <v>413.52174080000003</v>
      </c>
      <c r="C48" s="116">
        <v>536.24229419000005</v>
      </c>
      <c r="D48" s="116">
        <v>588.35591764999992</v>
      </c>
      <c r="E48" s="116">
        <v>716.98332965999998</v>
      </c>
      <c r="F48" s="116">
        <v>801.49169310000002</v>
      </c>
      <c r="G48" s="116">
        <v>1230.8595994299999</v>
      </c>
      <c r="H48" s="135">
        <f t="shared" si="0"/>
        <v>0.53571098743306478</v>
      </c>
      <c r="I48" s="135">
        <f t="shared" si="1"/>
        <v>0.71671996894779233</v>
      </c>
    </row>
    <row r="49" spans="1:10" ht="12.75" customHeight="1">
      <c r="A49" s="128" t="s">
        <v>39</v>
      </c>
      <c r="B49" s="109">
        <v>67494.221360149997</v>
      </c>
      <c r="C49" s="109">
        <v>55173.035911070001</v>
      </c>
      <c r="D49" s="109">
        <v>53674.612221679999</v>
      </c>
      <c r="E49" s="109">
        <v>54652.238597669995</v>
      </c>
      <c r="F49" s="109">
        <v>54111.581611760004</v>
      </c>
      <c r="G49" s="109">
        <v>54426.785657419998</v>
      </c>
      <c r="H49" s="135">
        <f t="shared" si="0"/>
        <v>5.8250754509732161E-3</v>
      </c>
      <c r="I49" s="135">
        <f t="shared" si="1"/>
        <v>-4.1252279144446957E-3</v>
      </c>
    </row>
    <row r="50" spans="1:10" ht="12.75" customHeight="1">
      <c r="A50" s="134" t="s">
        <v>31</v>
      </c>
      <c r="B50" s="116">
        <v>29228.374797540007</v>
      </c>
      <c r="C50" s="116">
        <v>21410.730614890002</v>
      </c>
      <c r="D50" s="116">
        <v>20284.040492939996</v>
      </c>
      <c r="E50" s="116">
        <v>22265.488217909999</v>
      </c>
      <c r="F50" s="143">
        <v>22589.407003640001</v>
      </c>
      <c r="G50" s="143">
        <v>21882.8412809</v>
      </c>
      <c r="H50" s="135">
        <f t="shared" si="0"/>
        <v>-3.127863084790794E-2</v>
      </c>
      <c r="I50" s="135">
        <f t="shared" si="1"/>
        <v>-1.7185652219483094E-2</v>
      </c>
    </row>
    <row r="51" spans="1:10" ht="12.75" customHeight="1">
      <c r="A51" s="134" t="s">
        <v>32</v>
      </c>
      <c r="B51" s="116">
        <v>31268.443839389998</v>
      </c>
      <c r="C51" s="116">
        <v>27475.708380440003</v>
      </c>
      <c r="D51" s="116">
        <v>27053.062734470004</v>
      </c>
      <c r="E51" s="116">
        <v>26019.789709829998</v>
      </c>
      <c r="F51" s="143">
        <v>25053.175419720003</v>
      </c>
      <c r="G51" s="143">
        <v>25579.728424500005</v>
      </c>
      <c r="H51" s="135">
        <f t="shared" si="0"/>
        <v>2.1017415794946981E-2</v>
      </c>
      <c r="I51" s="135">
        <f t="shared" si="1"/>
        <v>-1.6912561178914598E-2</v>
      </c>
      <c r="J51" s="130"/>
    </row>
    <row r="52" spans="1:10" ht="12.75" customHeight="1">
      <c r="A52" s="134" t="s">
        <v>33</v>
      </c>
      <c r="B52" s="116">
        <v>995.77928489000078</v>
      </c>
      <c r="C52" s="116">
        <v>835.05280463999952</v>
      </c>
      <c r="D52" s="116">
        <v>799.61688409000089</v>
      </c>
      <c r="E52" s="116">
        <v>1221.8975360799996</v>
      </c>
      <c r="F52" s="143">
        <v>1285.76029756</v>
      </c>
      <c r="G52" s="143">
        <v>1382.05348493</v>
      </c>
      <c r="H52" s="135">
        <f t="shared" si="0"/>
        <v>7.4892021127683339E-2</v>
      </c>
      <c r="I52" s="135">
        <f t="shared" si="1"/>
        <v>0.13107150486922237</v>
      </c>
      <c r="J52" s="130"/>
    </row>
    <row r="53" spans="1:10" ht="12.75" customHeight="1">
      <c r="A53" s="134" t="s">
        <v>34</v>
      </c>
      <c r="B53" s="116">
        <v>6001.6234383299998</v>
      </c>
      <c r="C53" s="116">
        <v>5451.5441111</v>
      </c>
      <c r="D53" s="116">
        <v>5537.8921101799997</v>
      </c>
      <c r="E53" s="116">
        <v>5145.0631338499998</v>
      </c>
      <c r="F53" s="143">
        <v>5183.2388908399998</v>
      </c>
      <c r="G53" s="143">
        <v>5582.1624670900001</v>
      </c>
      <c r="H53" s="135">
        <f t="shared" si="0"/>
        <v>7.6964150148470356E-2</v>
      </c>
      <c r="I53" s="135">
        <f t="shared" si="1"/>
        <v>8.495509615115715E-2</v>
      </c>
      <c r="J53" s="130"/>
    </row>
    <row r="54" spans="1:10">
      <c r="A54" s="44"/>
      <c r="B54" s="116"/>
      <c r="C54" s="116"/>
      <c r="D54" s="116"/>
      <c r="E54" s="116"/>
      <c r="F54" s="116"/>
      <c r="G54" s="116"/>
      <c r="H54" s="116"/>
      <c r="I54" s="117"/>
      <c r="J54" s="117"/>
    </row>
    <row r="55" spans="1:10" ht="14.25" customHeight="1">
      <c r="A55" s="118" t="s">
        <v>104</v>
      </c>
      <c r="C55" s="131"/>
      <c r="D55" s="131"/>
      <c r="E55" s="131"/>
      <c r="F55" s="131"/>
      <c r="G55" s="131"/>
      <c r="H55" s="131"/>
    </row>
    <row r="56" spans="1:10" ht="12.75" customHeight="1">
      <c r="A56" s="126" t="s">
        <v>4</v>
      </c>
      <c r="B56" s="126"/>
      <c r="C56" s="126"/>
      <c r="D56" s="126"/>
      <c r="E56" s="126"/>
      <c r="F56" s="126"/>
      <c r="G56" s="126"/>
      <c r="H56" s="127"/>
      <c r="I56" s="127"/>
      <c r="J56" s="127"/>
    </row>
    <row r="57" spans="1:10" s="129" customFormat="1" ht="21">
      <c r="A57" s="114"/>
      <c r="B57" s="104" t="s">
        <v>99</v>
      </c>
      <c r="C57" s="155">
        <v>42461</v>
      </c>
      <c r="D57" s="155">
        <v>42491</v>
      </c>
      <c r="E57" s="104" t="s">
        <v>110</v>
      </c>
      <c r="F57" s="155">
        <v>42826</v>
      </c>
      <c r="G57" s="155">
        <v>42856</v>
      </c>
      <c r="H57" s="106" t="s">
        <v>2</v>
      </c>
      <c r="I57" s="106" t="s">
        <v>30</v>
      </c>
      <c r="J57" s="132"/>
    </row>
    <row r="58" spans="1:10" ht="12.75" customHeight="1">
      <c r="A58" s="115" t="s">
        <v>13</v>
      </c>
      <c r="B58" s="108">
        <v>93953.516248369997</v>
      </c>
      <c r="C58" s="108">
        <v>91758.125269789991</v>
      </c>
      <c r="D58" s="108">
        <v>90801.993724100001</v>
      </c>
      <c r="E58" s="108">
        <v>93498.997186809996</v>
      </c>
      <c r="F58" s="108">
        <v>96034.454992340005</v>
      </c>
      <c r="G58" s="108">
        <v>99240.620793909984</v>
      </c>
      <c r="H58" s="135">
        <f>G58/F58-1</f>
        <v>3.3385578143029004E-2</v>
      </c>
      <c r="I58" s="135">
        <f>G58/E58-1</f>
        <v>6.1408397735307041E-2</v>
      </c>
      <c r="J58" s="133"/>
    </row>
    <row r="59" spans="1:10" ht="12.75" customHeight="1">
      <c r="A59" s="134" t="s">
        <v>35</v>
      </c>
      <c r="B59" s="116">
        <v>65526.569945979994</v>
      </c>
      <c r="C59" s="116">
        <v>62009.791863289996</v>
      </c>
      <c r="D59" s="116">
        <v>61134.574943839994</v>
      </c>
      <c r="E59" s="116">
        <v>62965.857004129997</v>
      </c>
      <c r="F59" s="116">
        <v>58843.89512691</v>
      </c>
      <c r="G59" s="116">
        <v>61650.449304679998</v>
      </c>
      <c r="H59" s="135">
        <f t="shared" ref="H59:H69" si="2">G59/F59-1</f>
        <v>4.769490822653788E-2</v>
      </c>
      <c r="I59" s="135">
        <f t="shared" ref="I59:I69" si="3">G59/E59-1</f>
        <v>-2.0890809115227671E-2</v>
      </c>
      <c r="J59" s="133"/>
    </row>
    <row r="60" spans="1:10" ht="12.75" customHeight="1">
      <c r="A60" s="134" t="s">
        <v>36</v>
      </c>
      <c r="B60" s="116">
        <v>27523.470896839997</v>
      </c>
      <c r="C60" s="116">
        <v>28870.176671009998</v>
      </c>
      <c r="D60" s="116">
        <v>28804.902941599998</v>
      </c>
      <c r="E60" s="116">
        <v>29729.21311045</v>
      </c>
      <c r="F60" s="116">
        <v>36592.185302530001</v>
      </c>
      <c r="G60" s="116">
        <v>37590.171489230001</v>
      </c>
      <c r="H60" s="135">
        <f t="shared" si="2"/>
        <v>2.7273205424847902E-2</v>
      </c>
      <c r="I60" s="135">
        <f t="shared" si="3"/>
        <v>0.26441864941311977</v>
      </c>
      <c r="J60" s="133"/>
    </row>
    <row r="61" spans="1:10" ht="12.75" customHeight="1">
      <c r="A61" s="134" t="s">
        <v>37</v>
      </c>
      <c r="B61" s="116">
        <v>903.47540555</v>
      </c>
      <c r="C61" s="116">
        <v>878.15673548999996</v>
      </c>
      <c r="D61" s="116">
        <v>862.51583865999999</v>
      </c>
      <c r="E61" s="116">
        <v>803.92707223000002</v>
      </c>
      <c r="F61" s="116">
        <v>598.3745629</v>
      </c>
      <c r="G61" s="116">
        <v>601.83106967000003</v>
      </c>
      <c r="H61" s="135">
        <f t="shared" si="2"/>
        <v>5.7764934947237556E-3</v>
      </c>
      <c r="I61" s="135">
        <f t="shared" si="3"/>
        <v>-0.25138598952689728</v>
      </c>
      <c r="J61" s="133"/>
    </row>
    <row r="62" spans="1:10" ht="12.75" customHeight="1">
      <c r="A62" s="128" t="s">
        <v>38</v>
      </c>
      <c r="B62" s="108">
        <v>42215.263833930003</v>
      </c>
      <c r="C62" s="108">
        <v>49829.648378950005</v>
      </c>
      <c r="D62" s="108">
        <v>49910.385491049994</v>
      </c>
      <c r="E62" s="108">
        <v>51874.99897488</v>
      </c>
      <c r="F62" s="108">
        <v>54954.154439409998</v>
      </c>
      <c r="G62" s="108">
        <v>57014.17294746</v>
      </c>
      <c r="H62" s="135">
        <f t="shared" si="2"/>
        <v>3.7486128738843272E-2</v>
      </c>
      <c r="I62" s="135">
        <f t="shared" si="3"/>
        <v>9.9068415886978567E-2</v>
      </c>
      <c r="J62" s="133"/>
    </row>
    <row r="63" spans="1:10" ht="12.75" customHeight="1">
      <c r="A63" s="134" t="s">
        <v>35</v>
      </c>
      <c r="B63" s="116">
        <v>30202.87464953</v>
      </c>
      <c r="C63" s="116">
        <v>31708.352198260003</v>
      </c>
      <c r="D63" s="116">
        <v>31741.749038950002</v>
      </c>
      <c r="E63" s="116">
        <v>31972.481218379995</v>
      </c>
      <c r="F63" s="116">
        <v>30673.67488269</v>
      </c>
      <c r="G63" s="116">
        <v>31955.968707520002</v>
      </c>
      <c r="H63" s="135">
        <f t="shared" si="2"/>
        <v>4.1804375567455532E-2</v>
      </c>
      <c r="I63" s="135">
        <f t="shared" si="3"/>
        <v>-5.1646010039718693E-4</v>
      </c>
      <c r="J63" s="133"/>
    </row>
    <row r="64" spans="1:10" ht="12.75" customHeight="1">
      <c r="A64" s="134" t="s">
        <v>36</v>
      </c>
      <c r="B64" s="116">
        <v>11847.759267790001</v>
      </c>
      <c r="C64" s="116">
        <v>18094.691303350002</v>
      </c>
      <c r="D64" s="116">
        <v>18139.26478727</v>
      </c>
      <c r="E64" s="116">
        <v>19849.567902160001</v>
      </c>
      <c r="F64" s="116">
        <v>24230.633396130001</v>
      </c>
      <c r="G64" s="116">
        <v>25058.204239939998</v>
      </c>
      <c r="H64" s="135">
        <f t="shared" si="2"/>
        <v>3.4153908826096702E-2</v>
      </c>
      <c r="I64" s="135">
        <f t="shared" si="3"/>
        <v>0.26240552758900115</v>
      </c>
      <c r="J64" s="133"/>
    </row>
    <row r="65" spans="1:10" ht="12.75" customHeight="1">
      <c r="A65" s="134" t="s">
        <v>37</v>
      </c>
      <c r="B65" s="116">
        <v>164.62991660999998</v>
      </c>
      <c r="C65" s="116">
        <v>26.604877339999994</v>
      </c>
      <c r="D65" s="116">
        <v>29.37166483</v>
      </c>
      <c r="E65" s="116">
        <v>52.949854339999987</v>
      </c>
      <c r="F65" s="116">
        <v>49.846160590000004</v>
      </c>
      <c r="G65" s="116">
        <v>51.292290559999998</v>
      </c>
      <c r="H65" s="135">
        <f t="shared" si="2"/>
        <v>2.9011862756990636E-2</v>
      </c>
      <c r="I65" s="135">
        <f t="shared" si="3"/>
        <v>-3.1304406795087503E-2</v>
      </c>
      <c r="J65" s="133"/>
    </row>
    <row r="66" spans="1:10" ht="12.75" customHeight="1">
      <c r="A66" s="128" t="s">
        <v>39</v>
      </c>
      <c r="B66" s="108">
        <v>51738.252414439994</v>
      </c>
      <c r="C66" s="108">
        <v>41928.476890839986</v>
      </c>
      <c r="D66" s="108">
        <v>40891.608233050007</v>
      </c>
      <c r="E66" s="108">
        <v>41623.998211929997</v>
      </c>
      <c r="F66" s="108">
        <v>41080.300552930006</v>
      </c>
      <c r="G66" s="108">
        <v>42226.447846449999</v>
      </c>
      <c r="H66" s="135">
        <f t="shared" si="2"/>
        <v>2.7900168160728045E-2</v>
      </c>
      <c r="I66" s="135">
        <f t="shared" si="3"/>
        <v>1.4473612829133176E-2</v>
      </c>
      <c r="J66" s="133"/>
    </row>
    <row r="67" spans="1:10" ht="12.75" customHeight="1">
      <c r="A67" s="134" t="s">
        <v>35</v>
      </c>
      <c r="B67" s="116">
        <v>35323.695296449994</v>
      </c>
      <c r="C67" s="116">
        <v>30301.439665029993</v>
      </c>
      <c r="D67" s="116">
        <v>29392.825904889993</v>
      </c>
      <c r="E67" s="116">
        <v>30993.375785750002</v>
      </c>
      <c r="F67" s="116">
        <v>28170.22024422</v>
      </c>
      <c r="G67" s="116">
        <v>29694.48059716</v>
      </c>
      <c r="H67" s="135">
        <f t="shared" si="2"/>
        <v>5.4108925657148532E-2</v>
      </c>
      <c r="I67" s="135">
        <f t="shared" si="3"/>
        <v>-4.190880004711206E-2</v>
      </c>
      <c r="J67" s="133"/>
    </row>
    <row r="68" spans="1:10" ht="12.75" customHeight="1">
      <c r="A68" s="134" t="s">
        <v>36</v>
      </c>
      <c r="B68" s="116">
        <v>15675.711629049996</v>
      </c>
      <c r="C68" s="116">
        <v>10775.485367659996</v>
      </c>
      <c r="D68" s="116">
        <v>10665.638154329998</v>
      </c>
      <c r="E68" s="116">
        <v>9879.6452082899996</v>
      </c>
      <c r="F68" s="116">
        <v>12361.5519064</v>
      </c>
      <c r="G68" s="116">
        <v>12531.967249290001</v>
      </c>
      <c r="H68" s="135">
        <f t="shared" si="2"/>
        <v>1.3785918158202293E-2</v>
      </c>
      <c r="I68" s="135">
        <f t="shared" si="3"/>
        <v>0.26846328841590794</v>
      </c>
      <c r="J68" s="133"/>
    </row>
    <row r="69" spans="1:10" ht="12.75" customHeight="1">
      <c r="A69" s="134" t="s">
        <v>37</v>
      </c>
      <c r="B69" s="116">
        <v>738.84548894</v>
      </c>
      <c r="C69" s="116">
        <v>851.55185814999993</v>
      </c>
      <c r="D69" s="116">
        <v>833.14417383</v>
      </c>
      <c r="E69" s="116">
        <v>750.97721789000002</v>
      </c>
      <c r="F69" s="116">
        <v>548.52840231000005</v>
      </c>
      <c r="G69" s="116">
        <v>550.53877910999995</v>
      </c>
      <c r="H69" s="135">
        <f t="shared" si="2"/>
        <v>3.665036835893476E-3</v>
      </c>
      <c r="I69" s="135">
        <f t="shared" si="3"/>
        <v>-0.26690348788897544</v>
      </c>
      <c r="J69" s="133"/>
    </row>
    <row r="71" spans="1:10">
      <c r="B71" s="123"/>
      <c r="C71" s="123"/>
      <c r="D71" s="123"/>
      <c r="E71" s="123"/>
      <c r="F71" s="123"/>
    </row>
    <row r="72" spans="1:10">
      <c r="B72" s="123"/>
      <c r="C72" s="123"/>
      <c r="D72" s="123"/>
      <c r="E72" s="123"/>
      <c r="F72" s="123"/>
    </row>
    <row r="73" spans="1:10">
      <c r="B73" s="123"/>
      <c r="C73" s="123"/>
      <c r="D73" s="123"/>
      <c r="E73" s="123"/>
      <c r="F73" s="123"/>
    </row>
    <row r="74" spans="1:10">
      <c r="B74" s="123"/>
      <c r="C74" s="123"/>
      <c r="D74" s="123"/>
      <c r="E74" s="123"/>
      <c r="F74" s="123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2017-05-13T09:04:35Z</cp:lastPrinted>
  <dcterms:created xsi:type="dcterms:W3CDTF">2008-11-05T07:26:31Z</dcterms:created>
  <dcterms:modified xsi:type="dcterms:W3CDTF">2017-06-14T05:19:01Z</dcterms:modified>
</cp:coreProperties>
</file>